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4"/>
  <workbookPr updateLinks="never" defaultThemeVersion="124226"/>
  <mc:AlternateContent xmlns:mc="http://schemas.openxmlformats.org/markup-compatibility/2006">
    <mc:Choice Requires="x15">
      <x15ac:absPath xmlns:x15ac="http://schemas.microsoft.com/office/spreadsheetml/2010/11/ac" url="/Users/gethinthomas/Library/CloudStorage/Dropbox/QMC Docs From Oct 2023/16 Radon/"/>
    </mc:Choice>
  </mc:AlternateContent>
  <xr:revisionPtr revIDLastSave="0" documentId="8_{F23C165E-EF77-A14A-8224-34515AC83D94}" xr6:coauthVersionLast="47" xr6:coauthVersionMax="47" xr10:uidLastSave="{00000000-0000-0000-0000-000000000000}"/>
  <bookViews>
    <workbookView xWindow="-64200" yWindow="-5960" windowWidth="37500" windowHeight="26720" xr2:uid="{00000000-000D-0000-FFFF-FFFF00000000}"/>
  </bookViews>
  <sheets>
    <sheet name="Cover" sheetId="9" r:id="rId1"/>
    <sheet name="Northern England" sheetId="10" r:id="rId2"/>
    <sheet name="North Wales" sheetId="11" r:id="rId3"/>
    <sheet name="Peak" sheetId="12" r:id="rId4"/>
    <sheet name="Southern England" sheetId="13" r:id="rId5"/>
    <sheet name="South Wales" sheetId="14" r:id="rId6"/>
    <sheet name="Table 5.1" sheetId="15" r:id="rId7"/>
    <sheet name="Table 5.2 " sheetId="16"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14" l="1"/>
  <c r="D5" i="14"/>
  <c r="D6" i="14"/>
  <c r="D7" i="14"/>
  <c r="D8" i="14"/>
  <c r="D9" i="14"/>
  <c r="D10" i="14"/>
  <c r="D11" i="14"/>
  <c r="D12" i="14"/>
  <c r="D14" i="14"/>
  <c r="D16" i="14"/>
  <c r="D17" i="14"/>
  <c r="D18" i="14"/>
  <c r="D20" i="14"/>
  <c r="D21" i="14"/>
  <c r="D22" i="14"/>
  <c r="D23" i="14"/>
  <c r="E22" i="14" s="1"/>
  <c r="C129" i="14" s="1"/>
  <c r="D24" i="14"/>
  <c r="D25" i="14"/>
  <c r="D26" i="14"/>
  <c r="D27" i="14"/>
  <c r="D28" i="14"/>
  <c r="D29" i="14"/>
  <c r="D30" i="14"/>
  <c r="D31" i="14"/>
  <c r="D32" i="14"/>
  <c r="E32" i="14"/>
  <c r="C139" i="14" s="1"/>
  <c r="G32" i="14"/>
  <c r="D33" i="14"/>
  <c r="D34" i="14"/>
  <c r="D35" i="14"/>
  <c r="D36" i="14"/>
  <c r="D37" i="14"/>
  <c r="D38" i="14"/>
  <c r="D39" i="14"/>
  <c r="D40" i="14"/>
  <c r="D41" i="14"/>
  <c r="E41" i="14"/>
  <c r="D42" i="14"/>
  <c r="D43" i="14"/>
  <c r="D44" i="14"/>
  <c r="D45" i="14"/>
  <c r="E45" i="14"/>
  <c r="D46" i="14"/>
  <c r="D47" i="14"/>
  <c r="E47" i="14" s="1"/>
  <c r="D48" i="14"/>
  <c r="D49" i="14"/>
  <c r="D50" i="14"/>
  <c r="E50" i="14" s="1"/>
  <c r="D51" i="14"/>
  <c r="D52" i="14"/>
  <c r="D53" i="14"/>
  <c r="D54" i="14"/>
  <c r="D55" i="14"/>
  <c r="D56" i="14"/>
  <c r="D57" i="14"/>
  <c r="D58" i="14"/>
  <c r="D59" i="14"/>
  <c r="D60" i="14"/>
  <c r="D61" i="14"/>
  <c r="D62" i="14"/>
  <c r="E62" i="14"/>
  <c r="C169" i="14" s="1"/>
  <c r="G62" i="14"/>
  <c r="D63" i="14"/>
  <c r="D64" i="14"/>
  <c r="D65" i="14"/>
  <c r="E65" i="14"/>
  <c r="G65" i="14"/>
  <c r="D66" i="14"/>
  <c r="E66" i="14"/>
  <c r="G66" i="14" s="1"/>
  <c r="D67" i="14"/>
  <c r="E67" i="14" s="1"/>
  <c r="D68" i="14"/>
  <c r="D69" i="14"/>
  <c r="D70" i="14"/>
  <c r="D71" i="14"/>
  <c r="D72" i="14"/>
  <c r="D73" i="14"/>
  <c r="D74" i="14"/>
  <c r="D75" i="14"/>
  <c r="D76" i="14"/>
  <c r="D77" i="14"/>
  <c r="D78" i="14"/>
  <c r="D79" i="14"/>
  <c r="E79" i="14"/>
  <c r="G79" i="14" s="1"/>
  <c r="D80" i="14"/>
  <c r="D81" i="14"/>
  <c r="D82" i="14"/>
  <c r="D83" i="14"/>
  <c r="D84" i="14"/>
  <c r="D85" i="14"/>
  <c r="D86" i="14"/>
  <c r="E86" i="14" s="1"/>
  <c r="D87" i="14"/>
  <c r="D88" i="14"/>
  <c r="D89" i="14"/>
  <c r="D90" i="14"/>
  <c r="E90" i="14"/>
  <c r="D91" i="14"/>
  <c r="D92" i="14"/>
  <c r="D93" i="14"/>
  <c r="D94" i="14"/>
  <c r="D95" i="14"/>
  <c r="E94" i="14" s="1"/>
  <c r="D96" i="14"/>
  <c r="D97" i="14"/>
  <c r="E97" i="14" s="1"/>
  <c r="D98" i="14"/>
  <c r="D99" i="14"/>
  <c r="E99" i="14"/>
  <c r="G99" i="14" s="1"/>
  <c r="D100" i="14"/>
  <c r="D101" i="14"/>
  <c r="E101" i="14" s="1"/>
  <c r="D102" i="14"/>
  <c r="D103" i="14"/>
  <c r="E102" i="14" s="1"/>
  <c r="E105" i="14"/>
  <c r="B112" i="14"/>
  <c r="A112" i="14" s="1"/>
  <c r="C112" i="14"/>
  <c r="A113" i="14"/>
  <c r="B113" i="14"/>
  <c r="C113" i="14"/>
  <c r="A114" i="14"/>
  <c r="B114" i="14"/>
  <c r="C114" i="14"/>
  <c r="A115" i="14"/>
  <c r="B115" i="14"/>
  <c r="C115" i="14"/>
  <c r="B116" i="14"/>
  <c r="A116" i="14" s="1"/>
  <c r="C116" i="14"/>
  <c r="B117" i="14"/>
  <c r="A117" i="14" s="1"/>
  <c r="C117" i="14"/>
  <c r="A118" i="14"/>
  <c r="B118" i="14"/>
  <c r="C118" i="14"/>
  <c r="B119" i="14"/>
  <c r="A119" i="14" s="1"/>
  <c r="C119" i="14"/>
  <c r="B121" i="14"/>
  <c r="A121" i="14" s="1"/>
  <c r="C121" i="14"/>
  <c r="B122" i="14"/>
  <c r="A122" i="14" s="1"/>
  <c r="C122" i="14"/>
  <c r="A123" i="14"/>
  <c r="B123" i="14"/>
  <c r="C123" i="14"/>
  <c r="A124" i="14"/>
  <c r="B124" i="14"/>
  <c r="C124" i="14"/>
  <c r="B125" i="14"/>
  <c r="A125" i="14" s="1"/>
  <c r="C125" i="14"/>
  <c r="B126" i="14"/>
  <c r="A126" i="14" s="1"/>
  <c r="C126" i="14"/>
  <c r="B127" i="14"/>
  <c r="A127" i="14" s="1"/>
  <c r="C127" i="14"/>
  <c r="A128" i="14"/>
  <c r="B128" i="14"/>
  <c r="C128" i="14"/>
  <c r="B129" i="14"/>
  <c r="B130" i="14"/>
  <c r="A130" i="14" s="1"/>
  <c r="C130" i="14"/>
  <c r="B131" i="14"/>
  <c r="A131" i="14" s="1"/>
  <c r="C131" i="14"/>
  <c r="B132" i="14"/>
  <c r="A132" i="14" s="1"/>
  <c r="C132" i="14"/>
  <c r="A133" i="14"/>
  <c r="B133" i="14"/>
  <c r="C133" i="14"/>
  <c r="B134" i="14"/>
  <c r="A134" i="14" s="1"/>
  <c r="C134" i="14"/>
  <c r="B135" i="14"/>
  <c r="A135" i="14" s="1"/>
  <c r="C135" i="14"/>
  <c r="B136" i="14"/>
  <c r="A136" i="14" s="1"/>
  <c r="C136" i="14"/>
  <c r="B137" i="14"/>
  <c r="A137" i="14" s="1"/>
  <c r="C137" i="14"/>
  <c r="A138" i="14"/>
  <c r="B138" i="14"/>
  <c r="C138" i="14"/>
  <c r="B139" i="14"/>
  <c r="A140" i="14"/>
  <c r="B140" i="14"/>
  <c r="C140" i="14"/>
  <c r="B141" i="14"/>
  <c r="A141" i="14" s="1"/>
  <c r="C141" i="14"/>
  <c r="B142" i="14"/>
  <c r="A142" i="14" s="1"/>
  <c r="C142" i="14"/>
  <c r="A143" i="14"/>
  <c r="B143" i="14"/>
  <c r="C143" i="14"/>
  <c r="A144" i="14"/>
  <c r="B144" i="14"/>
  <c r="C144" i="14"/>
  <c r="A145" i="14"/>
  <c r="B145" i="14"/>
  <c r="C145" i="14"/>
  <c r="B146" i="14"/>
  <c r="A146" i="14" s="1"/>
  <c r="C146" i="14"/>
  <c r="B147" i="14"/>
  <c r="A147" i="14" s="1"/>
  <c r="C147" i="14"/>
  <c r="B149" i="14"/>
  <c r="A149" i="14" s="1"/>
  <c r="C149" i="14"/>
  <c r="B150" i="14"/>
  <c r="A150" i="14" s="1"/>
  <c r="C150" i="14"/>
  <c r="B151" i="14"/>
  <c r="A151" i="14" s="1"/>
  <c r="C151" i="14"/>
  <c r="A153" i="14"/>
  <c r="B153" i="14"/>
  <c r="C153" i="14"/>
  <c r="B154" i="14"/>
  <c r="A155" i="14"/>
  <c r="B155" i="14"/>
  <c r="C155" i="14"/>
  <c r="B156" i="14"/>
  <c r="A156" i="14" s="1"/>
  <c r="C156" i="14"/>
  <c r="A158" i="14"/>
  <c r="B158" i="14"/>
  <c r="C158" i="14"/>
  <c r="A159" i="14"/>
  <c r="B159" i="14"/>
  <c r="C159" i="14"/>
  <c r="B161" i="14"/>
  <c r="A161" i="14" s="1"/>
  <c r="C161" i="14"/>
  <c r="A162" i="14"/>
  <c r="B162" i="14"/>
  <c r="C162" i="14"/>
  <c r="A163" i="14"/>
  <c r="B163" i="14"/>
  <c r="C163" i="14"/>
  <c r="B164" i="14"/>
  <c r="A164" i="14" s="1"/>
  <c r="C164" i="14"/>
  <c r="A166" i="14"/>
  <c r="B166" i="14"/>
  <c r="C166" i="14"/>
  <c r="A167" i="14"/>
  <c r="B167" i="14"/>
  <c r="C167" i="14"/>
  <c r="A168" i="14"/>
  <c r="B168" i="14"/>
  <c r="C168" i="14"/>
  <c r="B169" i="14"/>
  <c r="B170" i="14"/>
  <c r="A170" i="14" s="1"/>
  <c r="C170" i="14"/>
  <c r="B171" i="14"/>
  <c r="A171" i="14" s="1"/>
  <c r="C171" i="14"/>
  <c r="B172" i="14"/>
  <c r="C172" i="14"/>
  <c r="B174" i="14"/>
  <c r="A175" i="14"/>
  <c r="B175" i="14"/>
  <c r="C175" i="14"/>
  <c r="B176" i="14"/>
  <c r="A176" i="14" s="1"/>
  <c r="C176" i="14"/>
  <c r="B177" i="14"/>
  <c r="A177" i="14" s="1"/>
  <c r="C177" i="14"/>
  <c r="A178" i="14"/>
  <c r="B178" i="14"/>
  <c r="C178" i="14"/>
  <c r="B179" i="14"/>
  <c r="A179" i="14" s="1"/>
  <c r="C179" i="14"/>
  <c r="A181" i="14"/>
  <c r="B181" i="14"/>
  <c r="C181" i="14"/>
  <c r="B182" i="14"/>
  <c r="A182" i="14" s="1"/>
  <c r="C182" i="14"/>
  <c r="A183" i="14"/>
  <c r="B183" i="14"/>
  <c r="C183" i="14"/>
  <c r="A184" i="14"/>
  <c r="B184" i="14"/>
  <c r="C184" i="14"/>
  <c r="A185" i="14"/>
  <c r="B185" i="14"/>
  <c r="C185" i="14"/>
  <c r="B186" i="14"/>
  <c r="B187" i="14"/>
  <c r="A187" i="14" s="1"/>
  <c r="C187" i="14"/>
  <c r="B189" i="14"/>
  <c r="A189" i="14" s="1"/>
  <c r="C189" i="14"/>
  <c r="B190" i="14"/>
  <c r="A190" i="14" s="1"/>
  <c r="C190" i="14"/>
  <c r="A191" i="14"/>
  <c r="B191" i="14"/>
  <c r="C191" i="14"/>
  <c r="B192" i="14"/>
  <c r="A192" i="14" s="1"/>
  <c r="C192" i="14"/>
  <c r="B194" i="14"/>
  <c r="A194" i="14" s="1"/>
  <c r="C194" i="14"/>
  <c r="A195" i="14"/>
  <c r="B195" i="14"/>
  <c r="C195" i="14"/>
  <c r="B196" i="14"/>
  <c r="A196" i="14" s="1"/>
  <c r="C196" i="14"/>
  <c r="C197" i="14"/>
  <c r="A198" i="14"/>
  <c r="B198" i="14"/>
  <c r="C198" i="14"/>
  <c r="A199" i="14"/>
  <c r="B199" i="14"/>
  <c r="C199" i="14"/>
  <c r="A200" i="14"/>
  <c r="B200" i="14"/>
  <c r="C200" i="14"/>
  <c r="B202" i="14"/>
  <c r="A202" i="14" s="1"/>
  <c r="C202" i="14"/>
  <c r="A203" i="14"/>
  <c r="B203" i="14"/>
  <c r="C203" i="14"/>
  <c r="B204" i="14"/>
  <c r="A205" i="14"/>
  <c r="B205" i="14"/>
  <c r="C205" i="14"/>
  <c r="C206" i="14"/>
  <c r="B207" i="14"/>
  <c r="A207" i="14" s="1"/>
  <c r="C207" i="14"/>
  <c r="B210" i="14"/>
  <c r="A210" i="14" s="1"/>
  <c r="C210" i="14"/>
  <c r="B255" i="14"/>
  <c r="C255" i="14"/>
  <c r="D255" i="14"/>
  <c r="B256" i="14"/>
  <c r="C256" i="14"/>
  <c r="D256" i="14"/>
  <c r="B257" i="14"/>
  <c r="C257" i="14"/>
  <c r="D257" i="14"/>
  <c r="B258" i="14"/>
  <c r="C258" i="14"/>
  <c r="D258" i="14"/>
  <c r="B259" i="14"/>
  <c r="C259" i="14"/>
  <c r="D259" i="14"/>
  <c r="B260" i="14"/>
  <c r="C260" i="14"/>
  <c r="D260" i="14"/>
  <c r="B261" i="14"/>
  <c r="C261" i="14"/>
  <c r="D261" i="14"/>
  <c r="B262" i="14"/>
  <c r="C262" i="14"/>
  <c r="D262" i="14"/>
  <c r="B263" i="14"/>
  <c r="C263" i="14"/>
  <c r="D263" i="14"/>
  <c r="B264" i="14"/>
  <c r="C264" i="14"/>
  <c r="D264" i="14"/>
  <c r="B265" i="14"/>
  <c r="C265" i="14"/>
  <c r="D265" i="14"/>
  <c r="B266" i="14"/>
  <c r="C266" i="14"/>
  <c r="D266" i="14"/>
  <c r="B267" i="14"/>
  <c r="C267" i="14"/>
  <c r="D267" i="14"/>
  <c r="B268" i="14"/>
  <c r="C268" i="14"/>
  <c r="D268" i="14"/>
  <c r="B269" i="14"/>
  <c r="C269" i="14"/>
  <c r="D269" i="14"/>
  <c r="B270" i="14"/>
  <c r="C270" i="14"/>
  <c r="D270" i="14"/>
  <c r="B271" i="14"/>
  <c r="C271" i="14"/>
  <c r="D271" i="14"/>
  <c r="B272" i="14"/>
  <c r="C272" i="14"/>
  <c r="D272" i="14"/>
  <c r="B273" i="14"/>
  <c r="C273" i="14"/>
  <c r="D273" i="14"/>
  <c r="B274" i="14"/>
  <c r="C274" i="14"/>
  <c r="D274" i="14"/>
  <c r="B275" i="14"/>
  <c r="C275" i="14"/>
  <c r="D275" i="14"/>
  <c r="B276" i="14"/>
  <c r="C276" i="14"/>
  <c r="D276" i="14"/>
  <c r="B277" i="14"/>
  <c r="C277" i="14"/>
  <c r="D277" i="14"/>
  <c r="B278" i="14"/>
  <c r="C278" i="14"/>
  <c r="D278" i="14"/>
  <c r="B279" i="14"/>
  <c r="C279" i="14"/>
  <c r="D279" i="14"/>
  <c r="B280" i="14"/>
  <c r="C280" i="14"/>
  <c r="D280" i="14"/>
  <c r="B281" i="14"/>
  <c r="C281" i="14"/>
  <c r="D281" i="14"/>
  <c r="B282" i="14"/>
  <c r="C282" i="14"/>
  <c r="D282" i="14"/>
  <c r="B283" i="14"/>
  <c r="C283" i="14"/>
  <c r="D283" i="14"/>
  <c r="B284" i="14"/>
  <c r="C284" i="14"/>
  <c r="D284" i="14"/>
  <c r="B285" i="14"/>
  <c r="C285" i="14"/>
  <c r="D285" i="14"/>
  <c r="B286" i="14"/>
  <c r="C286" i="14"/>
  <c r="D286" i="14"/>
  <c r="B287" i="14"/>
  <c r="C287" i="14"/>
  <c r="D287" i="14"/>
  <c r="B288" i="14"/>
  <c r="C288" i="14"/>
  <c r="D288" i="14"/>
  <c r="B289" i="14"/>
  <c r="C289" i="14"/>
  <c r="D289" i="14"/>
  <c r="B290" i="14"/>
  <c r="C290" i="14"/>
  <c r="D290" i="14"/>
  <c r="B291" i="14"/>
  <c r="C291" i="14"/>
  <c r="D291" i="14"/>
  <c r="B292" i="14"/>
  <c r="C292" i="14"/>
  <c r="D292" i="14"/>
  <c r="B293" i="14"/>
  <c r="C293" i="14"/>
  <c r="D293" i="14"/>
  <c r="B294" i="14"/>
  <c r="C294" i="14"/>
  <c r="D294" i="14"/>
  <c r="B295" i="14"/>
  <c r="C295" i="14"/>
  <c r="D295" i="14"/>
  <c r="B296" i="14"/>
  <c r="C296" i="14"/>
  <c r="D296" i="14"/>
  <c r="B297" i="14"/>
  <c r="C297" i="14"/>
  <c r="D297" i="14"/>
  <c r="B298" i="14"/>
  <c r="C298" i="14"/>
  <c r="D298" i="14"/>
  <c r="B299" i="14"/>
  <c r="C299" i="14"/>
  <c r="D299" i="14"/>
  <c r="B300" i="14"/>
  <c r="C300" i="14"/>
  <c r="D300" i="14"/>
  <c r="B301" i="14"/>
  <c r="C301" i="14"/>
  <c r="D301" i="14"/>
  <c r="B302" i="14"/>
  <c r="C302" i="14"/>
  <c r="D302" i="14"/>
  <c r="B303" i="14"/>
  <c r="C303" i="14"/>
  <c r="D303" i="14"/>
  <c r="B304" i="14"/>
  <c r="C304" i="14"/>
  <c r="D304" i="14"/>
  <c r="B305" i="14"/>
  <c r="C305" i="14"/>
  <c r="D305" i="14"/>
  <c r="B306" i="14"/>
  <c r="C306" i="14"/>
  <c r="D306" i="14"/>
  <c r="B307" i="14"/>
  <c r="C307" i="14"/>
  <c r="D307" i="14"/>
  <c r="B308" i="14"/>
  <c r="C308" i="14"/>
  <c r="D308" i="14"/>
  <c r="B309" i="14"/>
  <c r="C309" i="14"/>
  <c r="D309" i="14"/>
  <c r="B310" i="14"/>
  <c r="C310" i="14"/>
  <c r="D310" i="14"/>
  <c r="B311" i="14"/>
  <c r="C311" i="14"/>
  <c r="D311" i="14"/>
  <c r="B312" i="14"/>
  <c r="C312" i="14"/>
  <c r="D312" i="14"/>
  <c r="B313" i="14"/>
  <c r="C313" i="14"/>
  <c r="D313" i="14"/>
  <c r="B314" i="14"/>
  <c r="C314" i="14"/>
  <c r="D314" i="14"/>
  <c r="B315" i="14"/>
  <c r="C315" i="14"/>
  <c r="D315" i="14"/>
  <c r="B316" i="14"/>
  <c r="C316" i="14"/>
  <c r="D316" i="14"/>
  <c r="B317" i="14"/>
  <c r="C317" i="14"/>
  <c r="D317" i="14"/>
  <c r="B318" i="14"/>
  <c r="C318" i="14"/>
  <c r="D318" i="14"/>
  <c r="B319" i="14"/>
  <c r="C319" i="14"/>
  <c r="D319" i="14"/>
  <c r="B320" i="14"/>
  <c r="C320" i="14"/>
  <c r="D320" i="14"/>
  <c r="B321" i="14"/>
  <c r="C321" i="14"/>
  <c r="D321" i="14"/>
  <c r="B322" i="14"/>
  <c r="C322" i="14"/>
  <c r="D322" i="14"/>
  <c r="B323" i="14"/>
  <c r="C323" i="14"/>
  <c r="D323" i="14"/>
  <c r="B324" i="14"/>
  <c r="C324" i="14"/>
  <c r="D324" i="14"/>
  <c r="B325" i="14"/>
  <c r="C325" i="14"/>
  <c r="D325" i="14"/>
  <c r="B326" i="14"/>
  <c r="C326" i="14"/>
  <c r="D326" i="14"/>
  <c r="B327" i="14"/>
  <c r="C327" i="14"/>
  <c r="D327" i="14"/>
  <c r="B328" i="14"/>
  <c r="C328" i="14"/>
  <c r="D328" i="14"/>
  <c r="B329" i="14"/>
  <c r="C329" i="14"/>
  <c r="D329" i="14"/>
  <c r="B330" i="14"/>
  <c r="C330" i="14"/>
  <c r="D330" i="14"/>
  <c r="B331" i="14"/>
  <c r="C331" i="14"/>
  <c r="D331" i="14"/>
  <c r="B332" i="14"/>
  <c r="C332" i="14"/>
  <c r="D332" i="14"/>
  <c r="B333" i="14"/>
  <c r="C333" i="14"/>
  <c r="D333" i="14"/>
  <c r="B334" i="14"/>
  <c r="C334" i="14"/>
  <c r="D334" i="14"/>
  <c r="B335" i="14"/>
  <c r="C335" i="14"/>
  <c r="D335" i="14"/>
  <c r="B336" i="14"/>
  <c r="C336" i="14"/>
  <c r="D336" i="14"/>
  <c r="B337" i="14"/>
  <c r="C337" i="14"/>
  <c r="D337" i="14"/>
  <c r="B338" i="14"/>
  <c r="C338" i="14"/>
  <c r="D338" i="14"/>
  <c r="B339" i="14"/>
  <c r="C339" i="14"/>
  <c r="D339" i="14"/>
  <c r="B340" i="14"/>
  <c r="C340" i="14"/>
  <c r="D340" i="14"/>
  <c r="B341" i="14"/>
  <c r="C341" i="14"/>
  <c r="D341" i="14"/>
  <c r="B342" i="14"/>
  <c r="C342" i="14"/>
  <c r="D342" i="14"/>
  <c r="B343" i="14"/>
  <c r="C343" i="14"/>
  <c r="D343" i="14"/>
  <c r="B344" i="14"/>
  <c r="C344" i="14"/>
  <c r="D344" i="14"/>
  <c r="B345" i="14"/>
  <c r="C345" i="14"/>
  <c r="D345" i="14"/>
  <c r="B346" i="14"/>
  <c r="C346" i="14"/>
  <c r="D346" i="14"/>
  <c r="B347" i="14"/>
  <c r="C347" i="14"/>
  <c r="D347" i="14"/>
  <c r="B348" i="14"/>
  <c r="C348" i="14"/>
  <c r="D348" i="14"/>
  <c r="B349" i="14"/>
  <c r="C349" i="14"/>
  <c r="D349" i="14"/>
  <c r="B350" i="14"/>
  <c r="C350" i="14"/>
  <c r="D350" i="14"/>
  <c r="B351" i="14"/>
  <c r="C351" i="14"/>
  <c r="D351" i="14"/>
  <c r="B352" i="14"/>
  <c r="C352" i="14"/>
  <c r="D352" i="14"/>
  <c r="B353" i="14"/>
  <c r="C353" i="14"/>
  <c r="D353" i="14"/>
  <c r="B354" i="14"/>
  <c r="C354" i="14"/>
  <c r="D354" i="14"/>
  <c r="D4" i="13"/>
  <c r="E4" i="13" s="1"/>
  <c r="D5" i="13"/>
  <c r="D6" i="13"/>
  <c r="D7" i="13"/>
  <c r="E7" i="13" s="1"/>
  <c r="D8" i="13"/>
  <c r="D9" i="13"/>
  <c r="D10" i="13"/>
  <c r="D11" i="13"/>
  <c r="E10" i="13" s="1"/>
  <c r="D12" i="13"/>
  <c r="E12" i="13" s="1"/>
  <c r="D13" i="13"/>
  <c r="D14" i="13"/>
  <c r="D15" i="13"/>
  <c r="E14" i="13" s="1"/>
  <c r="D16" i="13"/>
  <c r="E105" i="13"/>
  <c r="E107" i="13" s="1"/>
  <c r="B112" i="13"/>
  <c r="A112" i="13" s="1"/>
  <c r="C112" i="13"/>
  <c r="A113" i="13"/>
  <c r="B113" i="13"/>
  <c r="C113" i="13"/>
  <c r="B115" i="13"/>
  <c r="A115" i="13" s="1"/>
  <c r="C115" i="13"/>
  <c r="B116" i="13"/>
  <c r="A116" i="13" s="1"/>
  <c r="C116" i="13"/>
  <c r="A118" i="13"/>
  <c r="B118" i="13"/>
  <c r="C118" i="13"/>
  <c r="B120" i="13"/>
  <c r="A120" i="13" s="1"/>
  <c r="C120" i="13"/>
  <c r="B122" i="13"/>
  <c r="A122" i="13" s="1"/>
  <c r="C122" i="13"/>
  <c r="A123" i="13"/>
  <c r="B123" i="13"/>
  <c r="C123" i="13"/>
  <c r="B124" i="13"/>
  <c r="A124" i="13" s="1"/>
  <c r="C124" i="13"/>
  <c r="B125" i="13"/>
  <c r="A125" i="13" s="1"/>
  <c r="C125" i="13"/>
  <c r="B126" i="13"/>
  <c r="A126" i="13" s="1"/>
  <c r="C126" i="13"/>
  <c r="B127" i="13"/>
  <c r="A127" i="13" s="1"/>
  <c r="C127" i="13"/>
  <c r="B128" i="13"/>
  <c r="A128" i="13" s="1"/>
  <c r="C128" i="13"/>
  <c r="B129" i="13"/>
  <c r="A129" i="13" s="1"/>
  <c r="C129" i="13"/>
  <c r="B130" i="13"/>
  <c r="A130" i="13" s="1"/>
  <c r="C130" i="13"/>
  <c r="B131" i="13"/>
  <c r="A131" i="13" s="1"/>
  <c r="C131" i="13"/>
  <c r="B132" i="13"/>
  <c r="A132" i="13" s="1"/>
  <c r="C132" i="13"/>
  <c r="A133" i="13"/>
  <c r="B133" i="13"/>
  <c r="C133" i="13"/>
  <c r="B134" i="13"/>
  <c r="A134" i="13" s="1"/>
  <c r="C134" i="13"/>
  <c r="B135" i="13"/>
  <c r="A135" i="13" s="1"/>
  <c r="C135" i="13"/>
  <c r="B136" i="13"/>
  <c r="A136" i="13" s="1"/>
  <c r="C136" i="13"/>
  <c r="B137" i="13"/>
  <c r="A137" i="13" s="1"/>
  <c r="C137" i="13"/>
  <c r="A138" i="13"/>
  <c r="B138" i="13"/>
  <c r="C138" i="13"/>
  <c r="B139" i="13"/>
  <c r="A139" i="13" s="1"/>
  <c r="C139" i="13"/>
  <c r="B140" i="13"/>
  <c r="A140" i="13" s="1"/>
  <c r="C140" i="13"/>
  <c r="B141" i="13"/>
  <c r="A141" i="13" s="1"/>
  <c r="C141" i="13"/>
  <c r="B142" i="13"/>
  <c r="A142" i="13" s="1"/>
  <c r="C142" i="13"/>
  <c r="A143" i="13"/>
  <c r="B143" i="13"/>
  <c r="C143" i="13"/>
  <c r="B144" i="13"/>
  <c r="A144" i="13" s="1"/>
  <c r="C144" i="13"/>
  <c r="B145" i="13"/>
  <c r="A145" i="13" s="1"/>
  <c r="C145" i="13"/>
  <c r="B146" i="13"/>
  <c r="A146" i="13" s="1"/>
  <c r="C146" i="13"/>
  <c r="B147" i="13"/>
  <c r="A147" i="13" s="1"/>
  <c r="C147" i="13"/>
  <c r="A148" i="13"/>
  <c r="B148" i="13"/>
  <c r="C148" i="13"/>
  <c r="B149" i="13"/>
  <c r="A149" i="13" s="1"/>
  <c r="C149" i="13"/>
  <c r="B150" i="13"/>
  <c r="A150" i="13" s="1"/>
  <c r="C150" i="13"/>
  <c r="B151" i="13"/>
  <c r="A151" i="13" s="1"/>
  <c r="C151" i="13"/>
  <c r="B152" i="13"/>
  <c r="A152" i="13" s="1"/>
  <c r="C152" i="13"/>
  <c r="B153" i="13"/>
  <c r="A153" i="13" s="1"/>
  <c r="C153" i="13"/>
  <c r="B154" i="13"/>
  <c r="A154" i="13" s="1"/>
  <c r="C154" i="13"/>
  <c r="B155" i="13"/>
  <c r="A155" i="13" s="1"/>
  <c r="C155" i="13"/>
  <c r="B156" i="13"/>
  <c r="A156" i="13" s="1"/>
  <c r="C156" i="13"/>
  <c r="B157" i="13"/>
  <c r="A157" i="13" s="1"/>
  <c r="C157" i="13"/>
  <c r="A158" i="13"/>
  <c r="B158" i="13"/>
  <c r="C158" i="13"/>
  <c r="B159" i="13"/>
  <c r="A159" i="13" s="1"/>
  <c r="C159" i="13"/>
  <c r="B160" i="13"/>
  <c r="A160" i="13" s="1"/>
  <c r="C160" i="13"/>
  <c r="B161" i="13"/>
  <c r="A161" i="13" s="1"/>
  <c r="C161" i="13"/>
  <c r="B162" i="13"/>
  <c r="A162" i="13" s="1"/>
  <c r="C162" i="13"/>
  <c r="A163" i="13"/>
  <c r="B163" i="13"/>
  <c r="C163" i="13"/>
  <c r="B164" i="13"/>
  <c r="A164" i="13" s="1"/>
  <c r="C164" i="13"/>
  <c r="B165" i="13"/>
  <c r="A165" i="13" s="1"/>
  <c r="C165" i="13"/>
  <c r="B166" i="13"/>
  <c r="A166" i="13" s="1"/>
  <c r="C166" i="13"/>
  <c r="B167" i="13"/>
  <c r="A167" i="13" s="1"/>
  <c r="C167" i="13"/>
  <c r="A168" i="13"/>
  <c r="B168" i="13"/>
  <c r="C168" i="13"/>
  <c r="B169" i="13"/>
  <c r="A169" i="13" s="1"/>
  <c r="C169" i="13"/>
  <c r="B170" i="13"/>
  <c r="A170" i="13" s="1"/>
  <c r="C170" i="13"/>
  <c r="B171" i="13"/>
  <c r="A171" i="13" s="1"/>
  <c r="C171" i="13"/>
  <c r="B172" i="13"/>
  <c r="A172" i="13" s="1"/>
  <c r="C172" i="13"/>
  <c r="A173" i="13"/>
  <c r="B173" i="13"/>
  <c r="C173" i="13"/>
  <c r="B174" i="13"/>
  <c r="A174" i="13" s="1"/>
  <c r="C174" i="13"/>
  <c r="B175" i="13"/>
  <c r="A175" i="13" s="1"/>
  <c r="C175" i="13"/>
  <c r="B176" i="13"/>
  <c r="A176" i="13" s="1"/>
  <c r="C176" i="13"/>
  <c r="B177" i="13"/>
  <c r="A177" i="13" s="1"/>
  <c r="C177" i="13"/>
  <c r="A178" i="13"/>
  <c r="B178" i="13"/>
  <c r="C178" i="13"/>
  <c r="B179" i="13"/>
  <c r="A179" i="13" s="1"/>
  <c r="C179" i="13"/>
  <c r="B180" i="13"/>
  <c r="A180" i="13" s="1"/>
  <c r="C180" i="13"/>
  <c r="B181" i="13"/>
  <c r="A181" i="13" s="1"/>
  <c r="C181" i="13"/>
  <c r="B182" i="13"/>
  <c r="A182" i="13" s="1"/>
  <c r="C182" i="13"/>
  <c r="A183" i="13"/>
  <c r="B183" i="13"/>
  <c r="C183" i="13"/>
  <c r="B184" i="13"/>
  <c r="A184" i="13" s="1"/>
  <c r="C184" i="13"/>
  <c r="B185" i="13"/>
  <c r="A185" i="13" s="1"/>
  <c r="C185" i="13"/>
  <c r="B186" i="13"/>
  <c r="A186" i="13" s="1"/>
  <c r="C186" i="13"/>
  <c r="B187" i="13"/>
  <c r="A187" i="13" s="1"/>
  <c r="C187" i="13"/>
  <c r="B188" i="13"/>
  <c r="A188" i="13" s="1"/>
  <c r="C188" i="13"/>
  <c r="B189" i="13"/>
  <c r="A189" i="13" s="1"/>
  <c r="C189" i="13"/>
  <c r="B190" i="13"/>
  <c r="A190" i="13" s="1"/>
  <c r="C190" i="13"/>
  <c r="B191" i="13"/>
  <c r="A191" i="13" s="1"/>
  <c r="C191" i="13"/>
  <c r="B192" i="13"/>
  <c r="A192" i="13" s="1"/>
  <c r="C192" i="13"/>
  <c r="A193" i="13"/>
  <c r="B193" i="13"/>
  <c r="C193" i="13"/>
  <c r="B194" i="13"/>
  <c r="A194" i="13" s="1"/>
  <c r="C194" i="13"/>
  <c r="B195" i="13"/>
  <c r="A195" i="13" s="1"/>
  <c r="C195" i="13"/>
  <c r="B196" i="13"/>
  <c r="A196" i="13" s="1"/>
  <c r="C196" i="13"/>
  <c r="B197" i="13"/>
  <c r="A197" i="13" s="1"/>
  <c r="C197" i="13"/>
  <c r="B198" i="13"/>
  <c r="A198" i="13" s="1"/>
  <c r="C198" i="13"/>
  <c r="A199" i="13"/>
  <c r="B199" i="13"/>
  <c r="C199" i="13"/>
  <c r="B200" i="13"/>
  <c r="A200" i="13" s="1"/>
  <c r="C200" i="13"/>
  <c r="B201" i="13"/>
  <c r="A201" i="13" s="1"/>
  <c r="C201" i="13"/>
  <c r="B202" i="13"/>
  <c r="A202" i="13" s="1"/>
  <c r="C202" i="13"/>
  <c r="A203" i="13"/>
  <c r="B203" i="13"/>
  <c r="C203" i="13"/>
  <c r="B204" i="13"/>
  <c r="A204" i="13" s="1"/>
  <c r="C204" i="13"/>
  <c r="B205" i="13"/>
  <c r="A205" i="13" s="1"/>
  <c r="C205" i="13"/>
  <c r="B206" i="13"/>
  <c r="A206" i="13" s="1"/>
  <c r="C206" i="13"/>
  <c r="B207" i="13"/>
  <c r="A207" i="13" s="1"/>
  <c r="C207" i="13"/>
  <c r="B208" i="13"/>
  <c r="A208" i="13" s="1"/>
  <c r="C208" i="13"/>
  <c r="A209" i="13"/>
  <c r="B209" i="13"/>
  <c r="C209" i="13"/>
  <c r="B210" i="13"/>
  <c r="A210" i="13" s="1"/>
  <c r="C210" i="13"/>
  <c r="B255" i="13"/>
  <c r="C255" i="13"/>
  <c r="D255" i="13"/>
  <c r="B256" i="13"/>
  <c r="C256" i="13"/>
  <c r="D256" i="13"/>
  <c r="B257" i="13"/>
  <c r="C257" i="13"/>
  <c r="D257" i="13"/>
  <c r="B258" i="13"/>
  <c r="C258" i="13"/>
  <c r="D258" i="13"/>
  <c r="B259" i="13"/>
  <c r="C259" i="13"/>
  <c r="D259" i="13"/>
  <c r="B260" i="13"/>
  <c r="C260" i="13"/>
  <c r="D260" i="13"/>
  <c r="B261" i="13"/>
  <c r="C261" i="13"/>
  <c r="D261" i="13"/>
  <c r="B262" i="13"/>
  <c r="C262" i="13"/>
  <c r="D262" i="13"/>
  <c r="B263" i="13"/>
  <c r="C263" i="13"/>
  <c r="D263" i="13"/>
  <c r="B264" i="13"/>
  <c r="C264" i="13"/>
  <c r="D264" i="13"/>
  <c r="B265" i="13"/>
  <c r="C265" i="13"/>
  <c r="D265" i="13"/>
  <c r="B266" i="13"/>
  <c r="C266" i="13"/>
  <c r="D266" i="13"/>
  <c r="B267" i="13"/>
  <c r="C267" i="13"/>
  <c r="D267" i="13"/>
  <c r="B268" i="13"/>
  <c r="C268" i="13"/>
  <c r="D268" i="13"/>
  <c r="B269" i="13"/>
  <c r="C269" i="13"/>
  <c r="D269" i="13"/>
  <c r="B270" i="13"/>
  <c r="C270" i="13"/>
  <c r="D270" i="13"/>
  <c r="B271" i="13"/>
  <c r="C271" i="13"/>
  <c r="D271" i="13"/>
  <c r="B272" i="13"/>
  <c r="C272" i="13"/>
  <c r="D272" i="13"/>
  <c r="B273" i="13"/>
  <c r="C273" i="13"/>
  <c r="D273" i="13"/>
  <c r="B274" i="13"/>
  <c r="C274" i="13"/>
  <c r="D274" i="13"/>
  <c r="B275" i="13"/>
  <c r="C275" i="13"/>
  <c r="D275" i="13"/>
  <c r="B276" i="13"/>
  <c r="C276" i="13"/>
  <c r="D276" i="13"/>
  <c r="B277" i="13"/>
  <c r="C277" i="13"/>
  <c r="D277" i="13"/>
  <c r="B278" i="13"/>
  <c r="C278" i="13"/>
  <c r="D278" i="13"/>
  <c r="B279" i="13"/>
  <c r="C279" i="13"/>
  <c r="D279" i="13"/>
  <c r="B280" i="13"/>
  <c r="C280" i="13"/>
  <c r="D280" i="13"/>
  <c r="B281" i="13"/>
  <c r="C281" i="13"/>
  <c r="D281" i="13"/>
  <c r="B282" i="13"/>
  <c r="C282" i="13"/>
  <c r="D282" i="13"/>
  <c r="B283" i="13"/>
  <c r="C283" i="13"/>
  <c r="D283" i="13"/>
  <c r="B284" i="13"/>
  <c r="C284" i="13"/>
  <c r="D284" i="13"/>
  <c r="B285" i="13"/>
  <c r="C285" i="13"/>
  <c r="D285" i="13"/>
  <c r="B286" i="13"/>
  <c r="C286" i="13"/>
  <c r="D286" i="13"/>
  <c r="B287" i="13"/>
  <c r="C287" i="13"/>
  <c r="D287" i="13"/>
  <c r="B288" i="13"/>
  <c r="C288" i="13"/>
  <c r="D288" i="13"/>
  <c r="B289" i="13"/>
  <c r="C289" i="13"/>
  <c r="D289" i="13"/>
  <c r="B290" i="13"/>
  <c r="C290" i="13"/>
  <c r="D290" i="13"/>
  <c r="B291" i="13"/>
  <c r="C291" i="13"/>
  <c r="D291" i="13"/>
  <c r="B292" i="13"/>
  <c r="C292" i="13"/>
  <c r="D292" i="13"/>
  <c r="B293" i="13"/>
  <c r="C293" i="13"/>
  <c r="D293" i="13"/>
  <c r="B294" i="13"/>
  <c r="C294" i="13"/>
  <c r="D294" i="13"/>
  <c r="B295" i="13"/>
  <c r="C295" i="13"/>
  <c r="D295" i="13"/>
  <c r="B296" i="13"/>
  <c r="C296" i="13"/>
  <c r="D296" i="13"/>
  <c r="B297" i="13"/>
  <c r="C297" i="13"/>
  <c r="D297" i="13"/>
  <c r="B298" i="13"/>
  <c r="C298" i="13"/>
  <c r="D298" i="13"/>
  <c r="B299" i="13"/>
  <c r="C299" i="13"/>
  <c r="D299" i="13"/>
  <c r="B300" i="13"/>
  <c r="C300" i="13"/>
  <c r="D300" i="13"/>
  <c r="B301" i="13"/>
  <c r="C301" i="13"/>
  <c r="D301" i="13"/>
  <c r="B302" i="13"/>
  <c r="C302" i="13"/>
  <c r="D302" i="13"/>
  <c r="B303" i="13"/>
  <c r="C303" i="13"/>
  <c r="D303" i="13"/>
  <c r="B304" i="13"/>
  <c r="C304" i="13"/>
  <c r="D304" i="13"/>
  <c r="B305" i="13"/>
  <c r="C305" i="13"/>
  <c r="D305" i="13"/>
  <c r="B306" i="13"/>
  <c r="C306" i="13"/>
  <c r="D306" i="13"/>
  <c r="B307" i="13"/>
  <c r="C307" i="13"/>
  <c r="D307" i="13"/>
  <c r="B308" i="13"/>
  <c r="C308" i="13"/>
  <c r="D308" i="13"/>
  <c r="B309" i="13"/>
  <c r="C309" i="13"/>
  <c r="D309" i="13"/>
  <c r="B310" i="13"/>
  <c r="C310" i="13"/>
  <c r="D310" i="13"/>
  <c r="B311" i="13"/>
  <c r="C311" i="13"/>
  <c r="D311" i="13"/>
  <c r="B312" i="13"/>
  <c r="C312" i="13"/>
  <c r="D312" i="13"/>
  <c r="B313" i="13"/>
  <c r="C313" i="13"/>
  <c r="D313" i="13"/>
  <c r="B314" i="13"/>
  <c r="C314" i="13"/>
  <c r="D314" i="13"/>
  <c r="B315" i="13"/>
  <c r="C315" i="13"/>
  <c r="D315" i="13"/>
  <c r="B316" i="13"/>
  <c r="C316" i="13"/>
  <c r="D316" i="13"/>
  <c r="B317" i="13"/>
  <c r="C317" i="13"/>
  <c r="D317" i="13"/>
  <c r="B318" i="13"/>
  <c r="C318" i="13"/>
  <c r="D318" i="13"/>
  <c r="B319" i="13"/>
  <c r="C319" i="13"/>
  <c r="D319" i="13"/>
  <c r="B320" i="13"/>
  <c r="C320" i="13"/>
  <c r="D320" i="13"/>
  <c r="B321" i="13"/>
  <c r="C321" i="13"/>
  <c r="D321" i="13"/>
  <c r="B322" i="13"/>
  <c r="C322" i="13"/>
  <c r="D322" i="13"/>
  <c r="B323" i="13"/>
  <c r="C323" i="13"/>
  <c r="D323" i="13"/>
  <c r="B324" i="13"/>
  <c r="C324" i="13"/>
  <c r="D324" i="13"/>
  <c r="B325" i="13"/>
  <c r="C325" i="13"/>
  <c r="D325" i="13"/>
  <c r="B326" i="13"/>
  <c r="C326" i="13"/>
  <c r="D326" i="13"/>
  <c r="B327" i="13"/>
  <c r="C327" i="13"/>
  <c r="D327" i="13"/>
  <c r="B328" i="13"/>
  <c r="C328" i="13"/>
  <c r="D328" i="13"/>
  <c r="B329" i="13"/>
  <c r="C329" i="13"/>
  <c r="D329" i="13"/>
  <c r="B330" i="13"/>
  <c r="C330" i="13"/>
  <c r="D330" i="13"/>
  <c r="B331" i="13"/>
  <c r="C331" i="13"/>
  <c r="D331" i="13"/>
  <c r="B332" i="13"/>
  <c r="C332" i="13"/>
  <c r="D332" i="13"/>
  <c r="B333" i="13"/>
  <c r="C333" i="13"/>
  <c r="D333" i="13"/>
  <c r="B334" i="13"/>
  <c r="C334" i="13"/>
  <c r="D334" i="13"/>
  <c r="B335" i="13"/>
  <c r="C335" i="13"/>
  <c r="D335" i="13"/>
  <c r="B336" i="13"/>
  <c r="C336" i="13"/>
  <c r="D336" i="13"/>
  <c r="B337" i="13"/>
  <c r="C337" i="13"/>
  <c r="D337" i="13"/>
  <c r="B338" i="13"/>
  <c r="C338" i="13"/>
  <c r="D338" i="13"/>
  <c r="B339" i="13"/>
  <c r="C339" i="13"/>
  <c r="D339" i="13"/>
  <c r="B340" i="13"/>
  <c r="C340" i="13"/>
  <c r="D340" i="13"/>
  <c r="B341" i="13"/>
  <c r="C341" i="13"/>
  <c r="D341" i="13"/>
  <c r="B342" i="13"/>
  <c r="C342" i="13"/>
  <c r="D342" i="13"/>
  <c r="B343" i="13"/>
  <c r="C343" i="13"/>
  <c r="D343" i="13"/>
  <c r="B344" i="13"/>
  <c r="C344" i="13"/>
  <c r="D344" i="13"/>
  <c r="B345" i="13"/>
  <c r="C345" i="13"/>
  <c r="D345" i="13"/>
  <c r="B346" i="13"/>
  <c r="C346" i="13"/>
  <c r="D346" i="13"/>
  <c r="B347" i="13"/>
  <c r="C347" i="13"/>
  <c r="D347" i="13"/>
  <c r="B348" i="13"/>
  <c r="C348" i="13"/>
  <c r="D348" i="13"/>
  <c r="B349" i="13"/>
  <c r="C349" i="13"/>
  <c r="D349" i="13"/>
  <c r="B350" i="13"/>
  <c r="C350" i="13"/>
  <c r="D350" i="13"/>
  <c r="B351" i="13"/>
  <c r="C351" i="13"/>
  <c r="D351" i="13"/>
  <c r="B352" i="13"/>
  <c r="C352" i="13"/>
  <c r="D352" i="13"/>
  <c r="B353" i="13"/>
  <c r="C353" i="13"/>
  <c r="D353" i="13"/>
  <c r="B354" i="13"/>
  <c r="C354" i="13"/>
  <c r="D354" i="13"/>
  <c r="D4" i="12"/>
  <c r="E4" i="12" s="1"/>
  <c r="D5" i="12"/>
  <c r="D6" i="12"/>
  <c r="D7" i="12"/>
  <c r="D8" i="12"/>
  <c r="E8" i="12"/>
  <c r="D9" i="12"/>
  <c r="D10" i="12"/>
  <c r="D11" i="12"/>
  <c r="D12" i="12"/>
  <c r="E11" i="12" s="1"/>
  <c r="D13" i="12"/>
  <c r="D14" i="12"/>
  <c r="D15" i="12"/>
  <c r="D16" i="12"/>
  <c r="D17" i="12"/>
  <c r="D18" i="12"/>
  <c r="D19" i="12"/>
  <c r="D20" i="12"/>
  <c r="D21" i="12"/>
  <c r="D22" i="12"/>
  <c r="E19" i="12" s="1"/>
  <c r="D23" i="12"/>
  <c r="D24" i="12"/>
  <c r="E24" i="12"/>
  <c r="G24" i="12" s="1"/>
  <c r="D25" i="12"/>
  <c r="D26" i="12"/>
  <c r="E26" i="12" s="1"/>
  <c r="G26" i="12"/>
  <c r="D27" i="12"/>
  <c r="D28" i="12"/>
  <c r="E28" i="12"/>
  <c r="B135" i="12" s="1"/>
  <c r="G28" i="12"/>
  <c r="D30" i="12"/>
  <c r="D31" i="12"/>
  <c r="E29" i="12" s="1"/>
  <c r="D32" i="12"/>
  <c r="D33" i="12"/>
  <c r="E32" i="12" s="1"/>
  <c r="D34" i="12"/>
  <c r="D40" i="12"/>
  <c r="E37" i="12" s="1"/>
  <c r="G37" i="12" s="1"/>
  <c r="E105" i="12"/>
  <c r="E107" i="12" s="1"/>
  <c r="E106" i="12"/>
  <c r="B111" i="12"/>
  <c r="A111" i="12" s="1"/>
  <c r="A112" i="12"/>
  <c r="B112" i="12"/>
  <c r="C112" i="12"/>
  <c r="A113" i="12"/>
  <c r="B113" i="12"/>
  <c r="C113" i="12"/>
  <c r="B114" i="12"/>
  <c r="A114" i="12" s="1"/>
  <c r="C114" i="12"/>
  <c r="A116" i="12"/>
  <c r="B116" i="12"/>
  <c r="C116" i="12"/>
  <c r="A117" i="12"/>
  <c r="B117" i="12"/>
  <c r="C117" i="12"/>
  <c r="B119" i="12"/>
  <c r="A119" i="12" s="1"/>
  <c r="C119" i="12"/>
  <c r="B120" i="12"/>
  <c r="A120" i="12" s="1"/>
  <c r="C120" i="12"/>
  <c r="A121" i="12"/>
  <c r="B121" i="12"/>
  <c r="C121" i="12"/>
  <c r="A123" i="12"/>
  <c r="B123" i="12"/>
  <c r="C123" i="12"/>
  <c r="B124" i="12"/>
  <c r="A124" i="12" s="1"/>
  <c r="C124" i="12"/>
  <c r="B125" i="12"/>
  <c r="A125" i="12" s="1"/>
  <c r="C125" i="12"/>
  <c r="B127" i="12"/>
  <c r="A127" i="12" s="1"/>
  <c r="C127" i="12"/>
  <c r="B128" i="12"/>
  <c r="A128" i="12" s="1"/>
  <c r="C128" i="12"/>
  <c r="B129" i="12"/>
  <c r="A129" i="12" s="1"/>
  <c r="C129" i="12"/>
  <c r="B130" i="12"/>
  <c r="A130" i="12" s="1"/>
  <c r="C130" i="12"/>
  <c r="B132" i="12"/>
  <c r="A132" i="12" s="1"/>
  <c r="C132" i="12"/>
  <c r="B133" i="12"/>
  <c r="C133" i="12"/>
  <c r="A134" i="12"/>
  <c r="B134" i="12"/>
  <c r="C134" i="12"/>
  <c r="B137" i="12"/>
  <c r="A137" i="12" s="1"/>
  <c r="C137" i="12"/>
  <c r="A138" i="12"/>
  <c r="B138" i="12"/>
  <c r="C138" i="12"/>
  <c r="B140" i="12"/>
  <c r="A140" i="12" s="1"/>
  <c r="C140" i="12"/>
  <c r="A141" i="12"/>
  <c r="B141" i="12"/>
  <c r="C141" i="12"/>
  <c r="B142" i="12"/>
  <c r="A142" i="12" s="1"/>
  <c r="C142" i="12"/>
  <c r="A143" i="12"/>
  <c r="B143" i="12"/>
  <c r="C143" i="12"/>
  <c r="B145" i="12"/>
  <c r="A145" i="12" s="1"/>
  <c r="C145" i="12"/>
  <c r="A146" i="12"/>
  <c r="B146" i="12"/>
  <c r="C146" i="12"/>
  <c r="A147" i="12"/>
  <c r="B147" i="12"/>
  <c r="C147" i="12"/>
  <c r="B148" i="12"/>
  <c r="A148" i="12" s="1"/>
  <c r="C148" i="12"/>
  <c r="B149" i="12"/>
  <c r="A149" i="12" s="1"/>
  <c r="C149" i="12"/>
  <c r="B150" i="12"/>
  <c r="A150" i="12" s="1"/>
  <c r="C150" i="12"/>
  <c r="B151" i="12"/>
  <c r="A151" i="12" s="1"/>
  <c r="C151" i="12"/>
  <c r="B152" i="12"/>
  <c r="A152" i="12" s="1"/>
  <c r="C152" i="12"/>
  <c r="B153" i="12"/>
  <c r="A153" i="12" s="1"/>
  <c r="C153" i="12"/>
  <c r="B154" i="12"/>
  <c r="A154" i="12" s="1"/>
  <c r="C154" i="12"/>
  <c r="B155" i="12"/>
  <c r="A155" i="12" s="1"/>
  <c r="C155" i="12"/>
  <c r="A156" i="12"/>
  <c r="B156" i="12"/>
  <c r="C156" i="12"/>
  <c r="B157" i="12"/>
  <c r="A157" i="12" s="1"/>
  <c r="C157" i="12"/>
  <c r="B158" i="12"/>
  <c r="A158" i="12" s="1"/>
  <c r="C158" i="12"/>
  <c r="B159" i="12"/>
  <c r="A159" i="12" s="1"/>
  <c r="C159" i="12"/>
  <c r="B160" i="12"/>
  <c r="A160" i="12" s="1"/>
  <c r="C160" i="12"/>
  <c r="A161" i="12"/>
  <c r="B161" i="12"/>
  <c r="C161" i="12"/>
  <c r="B162" i="12"/>
  <c r="A162" i="12" s="1"/>
  <c r="C162" i="12"/>
  <c r="B163" i="12"/>
  <c r="A163" i="12" s="1"/>
  <c r="C163" i="12"/>
  <c r="A164" i="12"/>
  <c r="B164" i="12"/>
  <c r="C164" i="12"/>
  <c r="B165" i="12"/>
  <c r="A165" i="12" s="1"/>
  <c r="C165" i="12"/>
  <c r="B166" i="12"/>
  <c r="A166" i="12" s="1"/>
  <c r="C166" i="12"/>
  <c r="A167" i="12"/>
  <c r="B167" i="12"/>
  <c r="C167" i="12"/>
  <c r="B168" i="12"/>
  <c r="A168" i="12" s="1"/>
  <c r="C168" i="12"/>
  <c r="B169" i="12"/>
  <c r="A169" i="12" s="1"/>
  <c r="C169" i="12"/>
  <c r="B170" i="12"/>
  <c r="A170" i="12" s="1"/>
  <c r="C170" i="12"/>
  <c r="B171" i="12"/>
  <c r="A171" i="12" s="1"/>
  <c r="C171" i="12"/>
  <c r="B172" i="12"/>
  <c r="A172" i="12" s="1"/>
  <c r="C172" i="12"/>
  <c r="A173" i="12"/>
  <c r="B173" i="12"/>
  <c r="C173" i="12"/>
  <c r="B174" i="12"/>
  <c r="A174" i="12" s="1"/>
  <c r="C174" i="12"/>
  <c r="B175" i="12"/>
  <c r="A175" i="12" s="1"/>
  <c r="C175" i="12"/>
  <c r="B176" i="12"/>
  <c r="A176" i="12" s="1"/>
  <c r="C176" i="12"/>
  <c r="B177" i="12"/>
  <c r="A177" i="12" s="1"/>
  <c r="C177" i="12"/>
  <c r="B178" i="12"/>
  <c r="A178" i="12" s="1"/>
  <c r="C178" i="12"/>
  <c r="B179" i="12"/>
  <c r="A179" i="12" s="1"/>
  <c r="C179" i="12"/>
  <c r="B180" i="12"/>
  <c r="A180" i="12" s="1"/>
  <c r="C180" i="12"/>
  <c r="A181" i="12"/>
  <c r="B181" i="12"/>
  <c r="C181" i="12"/>
  <c r="B182" i="12"/>
  <c r="A182" i="12" s="1"/>
  <c r="C182" i="12"/>
  <c r="B183" i="12"/>
  <c r="A183" i="12" s="1"/>
  <c r="C183" i="12"/>
  <c r="B184" i="12"/>
  <c r="A184" i="12" s="1"/>
  <c r="C184" i="12"/>
  <c r="B185" i="12"/>
  <c r="A185" i="12" s="1"/>
  <c r="C185" i="12"/>
  <c r="B186" i="12"/>
  <c r="A186" i="12" s="1"/>
  <c r="C186" i="12"/>
  <c r="B187" i="12"/>
  <c r="A187" i="12" s="1"/>
  <c r="C187" i="12"/>
  <c r="B188" i="12"/>
  <c r="A188" i="12" s="1"/>
  <c r="C188" i="12"/>
  <c r="B189" i="12"/>
  <c r="A189" i="12" s="1"/>
  <c r="C189" i="12"/>
  <c r="B190" i="12"/>
  <c r="A190" i="12" s="1"/>
  <c r="C190" i="12"/>
  <c r="B191" i="12"/>
  <c r="A191" i="12" s="1"/>
  <c r="C191" i="12"/>
  <c r="B192" i="12"/>
  <c r="A192" i="12" s="1"/>
  <c r="C192" i="12"/>
  <c r="A193" i="12"/>
  <c r="B193" i="12"/>
  <c r="C193" i="12"/>
  <c r="A194" i="12"/>
  <c r="B194" i="12"/>
  <c r="C194" i="12"/>
  <c r="B195" i="12"/>
  <c r="A195" i="12" s="1"/>
  <c r="C195" i="12"/>
  <c r="B196" i="12"/>
  <c r="A196" i="12" s="1"/>
  <c r="C196" i="12"/>
  <c r="B197" i="12"/>
  <c r="A197" i="12" s="1"/>
  <c r="C197" i="12"/>
  <c r="B198" i="12"/>
  <c r="A198" i="12" s="1"/>
  <c r="C198" i="12"/>
  <c r="B199" i="12"/>
  <c r="A199" i="12" s="1"/>
  <c r="C199" i="12"/>
  <c r="B200" i="12"/>
  <c r="A200" i="12" s="1"/>
  <c r="C200" i="12"/>
  <c r="A201" i="12"/>
  <c r="B201" i="12"/>
  <c r="C201" i="12"/>
  <c r="B202" i="12"/>
  <c r="A202" i="12" s="1"/>
  <c r="C202" i="12"/>
  <c r="B203" i="12"/>
  <c r="A203" i="12" s="1"/>
  <c r="C203" i="12"/>
  <c r="B204" i="12"/>
  <c r="A204" i="12" s="1"/>
  <c r="C204" i="12"/>
  <c r="B205" i="12"/>
  <c r="A205" i="12" s="1"/>
  <c r="C205" i="12"/>
  <c r="B206" i="12"/>
  <c r="A206" i="12" s="1"/>
  <c r="C206" i="12"/>
  <c r="B207" i="12"/>
  <c r="A207" i="12" s="1"/>
  <c r="C207" i="12"/>
  <c r="B208" i="12"/>
  <c r="A208" i="12" s="1"/>
  <c r="C208" i="12"/>
  <c r="B209" i="12"/>
  <c r="A209" i="12" s="1"/>
  <c r="C209" i="12"/>
  <c r="B210" i="12"/>
  <c r="A210" i="12" s="1"/>
  <c r="C210" i="12"/>
  <c r="B255" i="12"/>
  <c r="C255" i="12"/>
  <c r="D255" i="12"/>
  <c r="B256" i="12"/>
  <c r="C256" i="12"/>
  <c r="D256" i="12"/>
  <c r="B257" i="12"/>
  <c r="C257" i="12"/>
  <c r="D257" i="12"/>
  <c r="B258" i="12"/>
  <c r="C258" i="12"/>
  <c r="D258" i="12"/>
  <c r="B259" i="12"/>
  <c r="C259" i="12"/>
  <c r="D259" i="12"/>
  <c r="B260" i="12"/>
  <c r="C260" i="12"/>
  <c r="D260" i="12"/>
  <c r="B261" i="12"/>
  <c r="C261" i="12"/>
  <c r="D261" i="12"/>
  <c r="B262" i="12"/>
  <c r="C262" i="12"/>
  <c r="D262" i="12"/>
  <c r="B263" i="12"/>
  <c r="C263" i="12"/>
  <c r="D263" i="12"/>
  <c r="B264" i="12"/>
  <c r="C264" i="12"/>
  <c r="D264" i="12"/>
  <c r="B265" i="12"/>
  <c r="C265" i="12"/>
  <c r="D265" i="12"/>
  <c r="B266" i="12"/>
  <c r="C266" i="12"/>
  <c r="D266" i="12"/>
  <c r="B267" i="12"/>
  <c r="C267" i="12"/>
  <c r="D267" i="12"/>
  <c r="B268" i="12"/>
  <c r="C268" i="12"/>
  <c r="D268" i="12"/>
  <c r="B269" i="12"/>
  <c r="C269" i="12"/>
  <c r="D269" i="12"/>
  <c r="B270" i="12"/>
  <c r="C270" i="12"/>
  <c r="D270" i="12"/>
  <c r="B271" i="12"/>
  <c r="C271" i="12"/>
  <c r="D271" i="12"/>
  <c r="B272" i="12"/>
  <c r="C272" i="12"/>
  <c r="D272" i="12"/>
  <c r="B273" i="12"/>
  <c r="C273" i="12"/>
  <c r="D273" i="12"/>
  <c r="B274" i="12"/>
  <c r="C274" i="12"/>
  <c r="D274" i="12"/>
  <c r="B275" i="12"/>
  <c r="C275" i="12"/>
  <c r="D275" i="12"/>
  <c r="B276" i="12"/>
  <c r="C276" i="12"/>
  <c r="D276" i="12"/>
  <c r="B277" i="12"/>
  <c r="C277" i="12"/>
  <c r="D277" i="12"/>
  <c r="B278" i="12"/>
  <c r="C278" i="12"/>
  <c r="D278" i="12"/>
  <c r="B279" i="12"/>
  <c r="C279" i="12"/>
  <c r="D279" i="12"/>
  <c r="B280" i="12"/>
  <c r="C280" i="12"/>
  <c r="D280" i="12"/>
  <c r="B281" i="12"/>
  <c r="C281" i="12"/>
  <c r="D281" i="12"/>
  <c r="B282" i="12"/>
  <c r="C282" i="12"/>
  <c r="D282" i="12"/>
  <c r="B283" i="12"/>
  <c r="C283" i="12"/>
  <c r="D283" i="12"/>
  <c r="B284" i="12"/>
  <c r="C284" i="12"/>
  <c r="D284" i="12"/>
  <c r="B285" i="12"/>
  <c r="C285" i="12"/>
  <c r="D285" i="12"/>
  <c r="B286" i="12"/>
  <c r="C286" i="12"/>
  <c r="D286" i="12"/>
  <c r="B287" i="12"/>
  <c r="C287" i="12"/>
  <c r="D287" i="12"/>
  <c r="B288" i="12"/>
  <c r="C288" i="12"/>
  <c r="D288" i="12"/>
  <c r="B289" i="12"/>
  <c r="C289" i="12"/>
  <c r="D289" i="12"/>
  <c r="B290" i="12"/>
  <c r="C290" i="12"/>
  <c r="D290" i="12"/>
  <c r="B291" i="12"/>
  <c r="C291" i="12"/>
  <c r="D291" i="12"/>
  <c r="B292" i="12"/>
  <c r="C292" i="12"/>
  <c r="D292" i="12"/>
  <c r="B293" i="12"/>
  <c r="C293" i="12"/>
  <c r="D293" i="12"/>
  <c r="B294" i="12"/>
  <c r="C294" i="12"/>
  <c r="D294" i="12"/>
  <c r="B295" i="12"/>
  <c r="C295" i="12"/>
  <c r="D295" i="12"/>
  <c r="B296" i="12"/>
  <c r="C296" i="12"/>
  <c r="D296" i="12"/>
  <c r="B297" i="12"/>
  <c r="C297" i="12"/>
  <c r="D297" i="12"/>
  <c r="B298" i="12"/>
  <c r="C298" i="12"/>
  <c r="D298" i="12"/>
  <c r="B299" i="12"/>
  <c r="C299" i="12"/>
  <c r="D299" i="12"/>
  <c r="B300" i="12"/>
  <c r="C300" i="12"/>
  <c r="D300" i="12"/>
  <c r="B301" i="12"/>
  <c r="C301" i="12"/>
  <c r="D301" i="12"/>
  <c r="B302" i="12"/>
  <c r="C302" i="12"/>
  <c r="D302" i="12"/>
  <c r="B303" i="12"/>
  <c r="C303" i="12"/>
  <c r="D303" i="12"/>
  <c r="B304" i="12"/>
  <c r="C304" i="12"/>
  <c r="D304" i="12"/>
  <c r="B305" i="12"/>
  <c r="C305" i="12"/>
  <c r="D305" i="12"/>
  <c r="B306" i="12"/>
  <c r="C306" i="12"/>
  <c r="D306" i="12"/>
  <c r="B307" i="12"/>
  <c r="C307" i="12"/>
  <c r="D307" i="12"/>
  <c r="B308" i="12"/>
  <c r="C308" i="12"/>
  <c r="D308" i="12"/>
  <c r="B309" i="12"/>
  <c r="C309" i="12"/>
  <c r="D309" i="12"/>
  <c r="B310" i="12"/>
  <c r="C310" i="12"/>
  <c r="D310" i="12"/>
  <c r="B311" i="12"/>
  <c r="C311" i="12"/>
  <c r="D311" i="12"/>
  <c r="B312" i="12"/>
  <c r="C312" i="12"/>
  <c r="D312" i="12"/>
  <c r="B313" i="12"/>
  <c r="C313" i="12"/>
  <c r="D313" i="12"/>
  <c r="B314" i="12"/>
  <c r="C314" i="12"/>
  <c r="D314" i="12"/>
  <c r="B315" i="12"/>
  <c r="C315" i="12"/>
  <c r="D315" i="12"/>
  <c r="B316" i="12"/>
  <c r="C316" i="12"/>
  <c r="D316" i="12"/>
  <c r="B317" i="12"/>
  <c r="C317" i="12"/>
  <c r="D317" i="12"/>
  <c r="B318" i="12"/>
  <c r="C318" i="12"/>
  <c r="D318" i="12"/>
  <c r="B319" i="12"/>
  <c r="C319" i="12"/>
  <c r="D319" i="12"/>
  <c r="B320" i="12"/>
  <c r="C320" i="12"/>
  <c r="D320" i="12"/>
  <c r="B321" i="12"/>
  <c r="C321" i="12"/>
  <c r="D321" i="12"/>
  <c r="B322" i="12"/>
  <c r="C322" i="12"/>
  <c r="D322" i="12"/>
  <c r="B323" i="12"/>
  <c r="C323" i="12"/>
  <c r="D323" i="12"/>
  <c r="B324" i="12"/>
  <c r="C324" i="12"/>
  <c r="D324" i="12"/>
  <c r="B325" i="12"/>
  <c r="C325" i="12"/>
  <c r="D325" i="12"/>
  <c r="B326" i="12"/>
  <c r="C326" i="12"/>
  <c r="D326" i="12"/>
  <c r="B327" i="12"/>
  <c r="C327" i="12"/>
  <c r="D327" i="12"/>
  <c r="B328" i="12"/>
  <c r="C328" i="12"/>
  <c r="D328" i="12"/>
  <c r="B329" i="12"/>
  <c r="C329" i="12"/>
  <c r="D329" i="12"/>
  <c r="B330" i="12"/>
  <c r="C330" i="12"/>
  <c r="D330" i="12"/>
  <c r="B331" i="12"/>
  <c r="C331" i="12"/>
  <c r="D331" i="12"/>
  <c r="B332" i="12"/>
  <c r="C332" i="12"/>
  <c r="D332" i="12"/>
  <c r="B333" i="12"/>
  <c r="C333" i="12"/>
  <c r="D333" i="12"/>
  <c r="B334" i="12"/>
  <c r="C334" i="12"/>
  <c r="D334" i="12"/>
  <c r="B335" i="12"/>
  <c r="C335" i="12"/>
  <c r="D335" i="12"/>
  <c r="B336" i="12"/>
  <c r="C336" i="12"/>
  <c r="D336" i="12"/>
  <c r="B337" i="12"/>
  <c r="C337" i="12"/>
  <c r="D337" i="12"/>
  <c r="B338" i="12"/>
  <c r="C338" i="12"/>
  <c r="D338" i="12"/>
  <c r="B339" i="12"/>
  <c r="C339" i="12"/>
  <c r="D339" i="12"/>
  <c r="B340" i="12"/>
  <c r="C340" i="12"/>
  <c r="D340" i="12"/>
  <c r="B341" i="12"/>
  <c r="C341" i="12"/>
  <c r="D341" i="12"/>
  <c r="B342" i="12"/>
  <c r="C342" i="12"/>
  <c r="D342" i="12"/>
  <c r="B343" i="12"/>
  <c r="C343" i="12"/>
  <c r="D343" i="12"/>
  <c r="B344" i="12"/>
  <c r="C344" i="12"/>
  <c r="D344" i="12"/>
  <c r="B345" i="12"/>
  <c r="C345" i="12"/>
  <c r="D345" i="12"/>
  <c r="B346" i="12"/>
  <c r="C346" i="12"/>
  <c r="D346" i="12"/>
  <c r="B347" i="12"/>
  <c r="C347" i="12"/>
  <c r="D347" i="12"/>
  <c r="B348" i="12"/>
  <c r="C348" i="12"/>
  <c r="D348" i="12"/>
  <c r="B349" i="12"/>
  <c r="C349" i="12"/>
  <c r="D349" i="12"/>
  <c r="B350" i="12"/>
  <c r="C350" i="12"/>
  <c r="D350" i="12"/>
  <c r="B351" i="12"/>
  <c r="C351" i="12"/>
  <c r="D351" i="12"/>
  <c r="B352" i="12"/>
  <c r="C352" i="12"/>
  <c r="D352" i="12"/>
  <c r="B353" i="12"/>
  <c r="C353" i="12"/>
  <c r="D353" i="12"/>
  <c r="B354" i="12"/>
  <c r="C354" i="12"/>
  <c r="D354" i="12"/>
  <c r="D4" i="11"/>
  <c r="E4" i="11" s="1"/>
  <c r="D5" i="11"/>
  <c r="D6" i="11"/>
  <c r="E6" i="11"/>
  <c r="B113" i="11" s="1"/>
  <c r="G6" i="11"/>
  <c r="D7" i="11"/>
  <c r="D8" i="11"/>
  <c r="D9" i="11"/>
  <c r="D10" i="11"/>
  <c r="E10" i="11" s="1"/>
  <c r="D11" i="11"/>
  <c r="D12" i="11"/>
  <c r="D13" i="11"/>
  <c r="D14" i="11"/>
  <c r="D15" i="11"/>
  <c r="D16" i="11"/>
  <c r="E16" i="11"/>
  <c r="D17" i="11"/>
  <c r="D18" i="11"/>
  <c r="D19" i="11"/>
  <c r="D20" i="11"/>
  <c r="D21" i="11"/>
  <c r="E21" i="11"/>
  <c r="G21" i="11"/>
  <c r="D22" i="11"/>
  <c r="D23" i="11"/>
  <c r="D24" i="11"/>
  <c r="D25" i="11"/>
  <c r="D26" i="11"/>
  <c r="D27" i="11"/>
  <c r="D28" i="11"/>
  <c r="D29" i="11"/>
  <c r="D30" i="11"/>
  <c r="D31" i="11"/>
  <c r="D32" i="11"/>
  <c r="D33" i="11"/>
  <c r="D34" i="11"/>
  <c r="D35" i="11"/>
  <c r="D36" i="11"/>
  <c r="D37" i="11"/>
  <c r="D38" i="11"/>
  <c r="D39" i="11"/>
  <c r="D40" i="11"/>
  <c r="D41" i="11"/>
  <c r="D42" i="11"/>
  <c r="D45" i="11"/>
  <c r="D48" i="11"/>
  <c r="D51" i="11"/>
  <c r="D52" i="11"/>
  <c r="D53" i="11"/>
  <c r="D54" i="11"/>
  <c r="D55" i="11"/>
  <c r="D56" i="11"/>
  <c r="E56" i="11"/>
  <c r="D57" i="11"/>
  <c r="D58" i="11"/>
  <c r="D59" i="11"/>
  <c r="E59" i="11" s="1"/>
  <c r="D60" i="11"/>
  <c r="D61" i="11"/>
  <c r="D62" i="11"/>
  <c r="D63" i="11"/>
  <c r="D64" i="11"/>
  <c r="D65" i="11"/>
  <c r="D66" i="11"/>
  <c r="E65" i="11" s="1"/>
  <c r="D67" i="11"/>
  <c r="D68" i="11"/>
  <c r="D69" i="11"/>
  <c r="D70" i="11"/>
  <c r="D71" i="11"/>
  <c r="E71" i="11"/>
  <c r="D72" i="11"/>
  <c r="E72" i="11" s="1"/>
  <c r="D73" i="11"/>
  <c r="E73" i="11"/>
  <c r="B180" i="11" s="1"/>
  <c r="G73" i="11"/>
  <c r="E105" i="11"/>
  <c r="B112" i="11"/>
  <c r="A112" i="11" s="1"/>
  <c r="C112" i="11"/>
  <c r="B114" i="11"/>
  <c r="A114" i="11" s="1"/>
  <c r="C114" i="11"/>
  <c r="B116" i="11"/>
  <c r="A116" i="11" s="1"/>
  <c r="C116" i="11"/>
  <c r="A118" i="11"/>
  <c r="B118" i="11"/>
  <c r="C118" i="11"/>
  <c r="B120" i="11"/>
  <c r="A120" i="11" s="1"/>
  <c r="C120" i="11"/>
  <c r="B121" i="11"/>
  <c r="A121" i="11" s="1"/>
  <c r="C121" i="11"/>
  <c r="B122" i="11"/>
  <c r="A122" i="11" s="1"/>
  <c r="C122" i="11"/>
  <c r="B124" i="11"/>
  <c r="A124" i="11" s="1"/>
  <c r="C124" i="11"/>
  <c r="B125" i="11"/>
  <c r="A125" i="11" s="1"/>
  <c r="C125" i="11"/>
  <c r="B126" i="11"/>
  <c r="A126" i="11" s="1"/>
  <c r="C126" i="11"/>
  <c r="B127" i="11"/>
  <c r="A127" i="11" s="1"/>
  <c r="C127" i="11"/>
  <c r="B129" i="11"/>
  <c r="A129" i="11" s="1"/>
  <c r="C129" i="11"/>
  <c r="B130" i="11"/>
  <c r="A130" i="11" s="1"/>
  <c r="C130" i="11"/>
  <c r="B131" i="11"/>
  <c r="A131" i="11" s="1"/>
  <c r="C131" i="11"/>
  <c r="A133" i="11"/>
  <c r="B133" i="11"/>
  <c r="C133" i="11"/>
  <c r="B134" i="11"/>
  <c r="A134" i="11" s="1"/>
  <c r="C134" i="11"/>
  <c r="B135" i="11"/>
  <c r="A135" i="11" s="1"/>
  <c r="C135" i="11"/>
  <c r="B136" i="11"/>
  <c r="A136" i="11" s="1"/>
  <c r="C136" i="11"/>
  <c r="B137" i="11"/>
  <c r="A137" i="11" s="1"/>
  <c r="C137" i="11"/>
  <c r="A138" i="11"/>
  <c r="B138" i="11"/>
  <c r="C138" i="11"/>
  <c r="B139" i="11"/>
  <c r="A139" i="11" s="1"/>
  <c r="C139" i="11"/>
  <c r="B140" i="11"/>
  <c r="A140" i="11" s="1"/>
  <c r="C140" i="11"/>
  <c r="B141" i="11"/>
  <c r="A141" i="11" s="1"/>
  <c r="C141" i="11"/>
  <c r="B142" i="11"/>
  <c r="A142" i="11" s="1"/>
  <c r="C142" i="11"/>
  <c r="A143" i="11"/>
  <c r="B143" i="11"/>
  <c r="C143" i="11"/>
  <c r="A144" i="11"/>
  <c r="B144" i="11"/>
  <c r="C144" i="11"/>
  <c r="B146" i="11"/>
  <c r="A146" i="11" s="1"/>
  <c r="C146" i="11"/>
  <c r="B147" i="11"/>
  <c r="A147" i="11" s="1"/>
  <c r="C147" i="11"/>
  <c r="A148" i="11"/>
  <c r="B148" i="11"/>
  <c r="C148" i="11"/>
  <c r="A149" i="11"/>
  <c r="B149" i="11"/>
  <c r="C149" i="11"/>
  <c r="A150" i="11"/>
  <c r="B150" i="11"/>
  <c r="C150" i="11"/>
  <c r="B151" i="11"/>
  <c r="A151" i="11" s="1"/>
  <c r="C151" i="11"/>
  <c r="B152" i="11"/>
  <c r="A152" i="11" s="1"/>
  <c r="C152" i="11"/>
  <c r="A153" i="11"/>
  <c r="B153" i="11"/>
  <c r="C153" i="11"/>
  <c r="B154" i="11"/>
  <c r="A154" i="11" s="1"/>
  <c r="C154" i="11"/>
  <c r="A155" i="11"/>
  <c r="B155" i="11"/>
  <c r="C155" i="11"/>
  <c r="B156" i="11"/>
  <c r="A156" i="11" s="1"/>
  <c r="C156" i="11"/>
  <c r="B157" i="11"/>
  <c r="A157" i="11" s="1"/>
  <c r="C157" i="11"/>
  <c r="B159" i="11"/>
  <c r="A159" i="11" s="1"/>
  <c r="C159" i="11"/>
  <c r="A160" i="11"/>
  <c r="B160" i="11"/>
  <c r="C160" i="11"/>
  <c r="B161" i="11"/>
  <c r="A161" i="11" s="1"/>
  <c r="C161" i="11"/>
  <c r="B162" i="11"/>
  <c r="A162" i="11" s="1"/>
  <c r="C162" i="11"/>
  <c r="B165" i="11"/>
  <c r="A165" i="11" s="1"/>
  <c r="C165" i="11"/>
  <c r="B167" i="11"/>
  <c r="A167" i="11" s="1"/>
  <c r="C167" i="11"/>
  <c r="A168" i="11"/>
  <c r="B168" i="11"/>
  <c r="C168" i="11"/>
  <c r="A169" i="11"/>
  <c r="B169" i="11"/>
  <c r="C169" i="11"/>
  <c r="B170" i="11"/>
  <c r="A170" i="11" s="1"/>
  <c r="C170" i="11"/>
  <c r="B171" i="11"/>
  <c r="A171" i="11" s="1"/>
  <c r="C171" i="11"/>
  <c r="A173" i="11"/>
  <c r="B173" i="11"/>
  <c r="C173" i="11"/>
  <c r="B175" i="11"/>
  <c r="A175" i="11" s="1"/>
  <c r="C175" i="11"/>
  <c r="B176" i="11"/>
  <c r="A176" i="11" s="1"/>
  <c r="C176" i="11"/>
  <c r="B177" i="11"/>
  <c r="A177" i="11" s="1"/>
  <c r="C177" i="11"/>
  <c r="C180" i="11"/>
  <c r="B181" i="11"/>
  <c r="A181" i="11" s="1"/>
  <c r="C181" i="11"/>
  <c r="B182" i="11"/>
  <c r="A182" i="11" s="1"/>
  <c r="C182" i="11"/>
  <c r="B183" i="11"/>
  <c r="A183" i="11" s="1"/>
  <c r="C183" i="11"/>
  <c r="B184" i="11"/>
  <c r="A184" i="11" s="1"/>
  <c r="C184" i="11"/>
  <c r="A185" i="11"/>
  <c r="B185" i="11"/>
  <c r="C185" i="11"/>
  <c r="B186" i="11"/>
  <c r="A186" i="11" s="1"/>
  <c r="C186" i="11"/>
  <c r="B187" i="11"/>
  <c r="A187" i="11" s="1"/>
  <c r="C187" i="11"/>
  <c r="B188" i="11"/>
  <c r="A188" i="11" s="1"/>
  <c r="C188" i="11"/>
  <c r="B189" i="11"/>
  <c r="A189" i="11" s="1"/>
  <c r="C189" i="11"/>
  <c r="B190" i="11"/>
  <c r="A190" i="11" s="1"/>
  <c r="C190" i="11"/>
  <c r="B191" i="11"/>
  <c r="A191" i="11" s="1"/>
  <c r="C191" i="11"/>
  <c r="B192" i="11"/>
  <c r="A192" i="11" s="1"/>
  <c r="C192" i="11"/>
  <c r="B193" i="11"/>
  <c r="A193" i="11" s="1"/>
  <c r="C193" i="11"/>
  <c r="A194" i="11"/>
  <c r="B194" i="11"/>
  <c r="C194" i="11"/>
  <c r="B195" i="11"/>
  <c r="A195" i="11" s="1"/>
  <c r="C195" i="11"/>
  <c r="B196" i="11"/>
  <c r="A196" i="11" s="1"/>
  <c r="C196" i="11"/>
  <c r="B197" i="11"/>
  <c r="A197" i="11" s="1"/>
  <c r="C197" i="11"/>
  <c r="B198" i="11"/>
  <c r="A198" i="11" s="1"/>
  <c r="C198" i="11"/>
  <c r="B199" i="11"/>
  <c r="A199" i="11" s="1"/>
  <c r="C199" i="11"/>
  <c r="B200" i="11"/>
  <c r="A200" i="11" s="1"/>
  <c r="C200" i="11"/>
  <c r="B201" i="11"/>
  <c r="A201" i="11" s="1"/>
  <c r="C201" i="11"/>
  <c r="B202" i="11"/>
  <c r="A202" i="11" s="1"/>
  <c r="C202" i="11"/>
  <c r="B203" i="11"/>
  <c r="A203" i="11" s="1"/>
  <c r="C203" i="11"/>
  <c r="B204" i="11"/>
  <c r="A204" i="11" s="1"/>
  <c r="C204" i="11"/>
  <c r="B205" i="11"/>
  <c r="A205" i="11" s="1"/>
  <c r="C205" i="11"/>
  <c r="B206" i="11"/>
  <c r="A206" i="11" s="1"/>
  <c r="C206" i="11"/>
  <c r="B207" i="11"/>
  <c r="A207" i="11" s="1"/>
  <c r="C207" i="11"/>
  <c r="B208" i="11"/>
  <c r="A208" i="11" s="1"/>
  <c r="C208" i="11"/>
  <c r="B209" i="11"/>
  <c r="A209" i="11" s="1"/>
  <c r="C209" i="11"/>
  <c r="B210" i="11"/>
  <c r="A210" i="11" s="1"/>
  <c r="C210" i="11"/>
  <c r="B255" i="11"/>
  <c r="C255" i="11"/>
  <c r="D255" i="11"/>
  <c r="B256" i="11"/>
  <c r="C256" i="11"/>
  <c r="D256" i="11"/>
  <c r="B257" i="11"/>
  <c r="C257" i="11"/>
  <c r="D257" i="11"/>
  <c r="B258" i="11"/>
  <c r="C258" i="11"/>
  <c r="D258" i="11"/>
  <c r="B259" i="11"/>
  <c r="C259" i="11"/>
  <c r="D259" i="11"/>
  <c r="B260" i="11"/>
  <c r="C260" i="11"/>
  <c r="D260" i="11"/>
  <c r="B261" i="11"/>
  <c r="C261" i="11"/>
  <c r="D261" i="11"/>
  <c r="B262" i="11"/>
  <c r="C262" i="11"/>
  <c r="D262" i="11"/>
  <c r="B263" i="11"/>
  <c r="C263" i="11"/>
  <c r="D263" i="11"/>
  <c r="B264" i="11"/>
  <c r="C264" i="11"/>
  <c r="D264" i="11"/>
  <c r="B265" i="11"/>
  <c r="C265" i="11"/>
  <c r="D265" i="11"/>
  <c r="B266" i="11"/>
  <c r="C266" i="11"/>
  <c r="D266" i="11"/>
  <c r="B267" i="11"/>
  <c r="C267" i="11"/>
  <c r="D267" i="11"/>
  <c r="B268" i="11"/>
  <c r="C268" i="11"/>
  <c r="D268" i="11"/>
  <c r="B269" i="11"/>
  <c r="C269" i="11"/>
  <c r="D269" i="11"/>
  <c r="B270" i="11"/>
  <c r="C270" i="11"/>
  <c r="D270" i="11"/>
  <c r="B271" i="11"/>
  <c r="C271" i="11"/>
  <c r="D271" i="11"/>
  <c r="B272" i="11"/>
  <c r="C272" i="11"/>
  <c r="D272" i="11"/>
  <c r="B273" i="11"/>
  <c r="C273" i="11"/>
  <c r="D273" i="11"/>
  <c r="B274" i="11"/>
  <c r="C274" i="11"/>
  <c r="D274" i="11"/>
  <c r="B275" i="11"/>
  <c r="C275" i="11"/>
  <c r="D275" i="11"/>
  <c r="B276" i="11"/>
  <c r="C276" i="11"/>
  <c r="D276" i="11"/>
  <c r="B277" i="11"/>
  <c r="C277" i="11"/>
  <c r="D277" i="11"/>
  <c r="B278" i="11"/>
  <c r="C278" i="11"/>
  <c r="D278" i="11"/>
  <c r="B279" i="11"/>
  <c r="C279" i="11"/>
  <c r="D279" i="11"/>
  <c r="B280" i="11"/>
  <c r="C280" i="11"/>
  <c r="D280" i="11"/>
  <c r="B281" i="11"/>
  <c r="C281" i="11"/>
  <c r="D281" i="11"/>
  <c r="B282" i="11"/>
  <c r="C282" i="11"/>
  <c r="D282" i="11"/>
  <c r="B283" i="11"/>
  <c r="C283" i="11"/>
  <c r="D283" i="11"/>
  <c r="B284" i="11"/>
  <c r="C284" i="11"/>
  <c r="D284" i="11"/>
  <c r="B285" i="11"/>
  <c r="C285" i="11"/>
  <c r="D285" i="11"/>
  <c r="B286" i="11"/>
  <c r="C286" i="11"/>
  <c r="D286" i="11"/>
  <c r="B287" i="11"/>
  <c r="C287" i="11"/>
  <c r="D287" i="11"/>
  <c r="B288" i="11"/>
  <c r="C288" i="11"/>
  <c r="D288" i="11"/>
  <c r="B289" i="11"/>
  <c r="C289" i="11"/>
  <c r="D289" i="11"/>
  <c r="B290" i="11"/>
  <c r="C290" i="11"/>
  <c r="D290" i="11"/>
  <c r="B291" i="11"/>
  <c r="C291" i="11"/>
  <c r="D291" i="11"/>
  <c r="B292" i="11"/>
  <c r="C292" i="11"/>
  <c r="D292" i="11"/>
  <c r="B293" i="11"/>
  <c r="C293" i="11"/>
  <c r="D293" i="11"/>
  <c r="B294" i="11"/>
  <c r="C294" i="11"/>
  <c r="D294" i="11"/>
  <c r="B295" i="11"/>
  <c r="C295" i="11"/>
  <c r="D295" i="11"/>
  <c r="B296" i="11"/>
  <c r="C296" i="11"/>
  <c r="D296" i="11"/>
  <c r="B297" i="11"/>
  <c r="C297" i="11"/>
  <c r="D297" i="11"/>
  <c r="B298" i="11"/>
  <c r="C298" i="11"/>
  <c r="D298" i="11"/>
  <c r="B299" i="11"/>
  <c r="C299" i="11"/>
  <c r="D299" i="11"/>
  <c r="B300" i="11"/>
  <c r="C300" i="11"/>
  <c r="D300" i="11"/>
  <c r="B301" i="11"/>
  <c r="C301" i="11"/>
  <c r="D301" i="11"/>
  <c r="B302" i="11"/>
  <c r="C302" i="11"/>
  <c r="D302" i="11"/>
  <c r="B303" i="11"/>
  <c r="C303" i="11"/>
  <c r="D303" i="11"/>
  <c r="B304" i="11"/>
  <c r="C304" i="11"/>
  <c r="D304" i="11"/>
  <c r="B305" i="11"/>
  <c r="C305" i="11"/>
  <c r="D305" i="11"/>
  <c r="B306" i="11"/>
  <c r="C306" i="11"/>
  <c r="D306" i="11"/>
  <c r="B307" i="11"/>
  <c r="C307" i="11"/>
  <c r="D307" i="11"/>
  <c r="B308" i="11"/>
  <c r="C308" i="11"/>
  <c r="D308" i="11"/>
  <c r="B309" i="11"/>
  <c r="C309" i="11"/>
  <c r="D309" i="11"/>
  <c r="B310" i="11"/>
  <c r="C310" i="11"/>
  <c r="D310" i="11"/>
  <c r="B311" i="11"/>
  <c r="C311" i="11"/>
  <c r="D311" i="11"/>
  <c r="B312" i="11"/>
  <c r="C312" i="11"/>
  <c r="D312" i="11"/>
  <c r="B313" i="11"/>
  <c r="C313" i="11"/>
  <c r="D313" i="11"/>
  <c r="B314" i="11"/>
  <c r="C314" i="11"/>
  <c r="D314" i="11"/>
  <c r="B315" i="11"/>
  <c r="C315" i="11"/>
  <c r="D315" i="11"/>
  <c r="B316" i="11"/>
  <c r="C316" i="11"/>
  <c r="D316" i="11"/>
  <c r="B317" i="11"/>
  <c r="C317" i="11"/>
  <c r="D317" i="11"/>
  <c r="B318" i="11"/>
  <c r="C318" i="11"/>
  <c r="D318" i="11"/>
  <c r="B319" i="11"/>
  <c r="C319" i="11"/>
  <c r="D319" i="11"/>
  <c r="B320" i="11"/>
  <c r="C320" i="11"/>
  <c r="D320" i="11"/>
  <c r="B321" i="11"/>
  <c r="C321" i="11"/>
  <c r="D321" i="11"/>
  <c r="B322" i="11"/>
  <c r="C322" i="11"/>
  <c r="D322" i="11"/>
  <c r="B323" i="11"/>
  <c r="C323" i="11"/>
  <c r="D323" i="11"/>
  <c r="B324" i="11"/>
  <c r="C324" i="11"/>
  <c r="D324" i="11"/>
  <c r="B325" i="11"/>
  <c r="C325" i="11"/>
  <c r="D325" i="11"/>
  <c r="B326" i="11"/>
  <c r="C326" i="11"/>
  <c r="D326" i="11"/>
  <c r="B327" i="11"/>
  <c r="C327" i="11"/>
  <c r="D327" i="11"/>
  <c r="B328" i="11"/>
  <c r="C328" i="11"/>
  <c r="D328" i="11"/>
  <c r="B329" i="11"/>
  <c r="C329" i="11"/>
  <c r="D329" i="11"/>
  <c r="B330" i="11"/>
  <c r="C330" i="11"/>
  <c r="D330" i="11"/>
  <c r="B331" i="11"/>
  <c r="C331" i="11"/>
  <c r="D331" i="11"/>
  <c r="B332" i="11"/>
  <c r="C332" i="11"/>
  <c r="D332" i="11"/>
  <c r="B333" i="11"/>
  <c r="C333" i="11"/>
  <c r="D333" i="11"/>
  <c r="B334" i="11"/>
  <c r="C334" i="11"/>
  <c r="D334" i="11"/>
  <c r="B335" i="11"/>
  <c r="C335" i="11"/>
  <c r="D335" i="11"/>
  <c r="B336" i="11"/>
  <c r="C336" i="11"/>
  <c r="D336" i="11"/>
  <c r="B337" i="11"/>
  <c r="C337" i="11"/>
  <c r="D337" i="11"/>
  <c r="B338" i="11"/>
  <c r="C338" i="11"/>
  <c r="D338" i="11"/>
  <c r="B339" i="11"/>
  <c r="C339" i="11"/>
  <c r="D339" i="11"/>
  <c r="B340" i="11"/>
  <c r="C340" i="11"/>
  <c r="D340" i="11"/>
  <c r="B341" i="11"/>
  <c r="C341" i="11"/>
  <c r="D341" i="11"/>
  <c r="B342" i="11"/>
  <c r="C342" i="11"/>
  <c r="D342" i="11"/>
  <c r="B343" i="11"/>
  <c r="C343" i="11"/>
  <c r="D343" i="11"/>
  <c r="B344" i="11"/>
  <c r="C344" i="11"/>
  <c r="D344" i="11"/>
  <c r="B345" i="11"/>
  <c r="C345" i="11"/>
  <c r="D345" i="11"/>
  <c r="B346" i="11"/>
  <c r="C346" i="11"/>
  <c r="D346" i="11"/>
  <c r="B347" i="11"/>
  <c r="C347" i="11"/>
  <c r="D347" i="11"/>
  <c r="B348" i="11"/>
  <c r="C348" i="11"/>
  <c r="D348" i="11"/>
  <c r="B349" i="11"/>
  <c r="C349" i="11"/>
  <c r="D349" i="11"/>
  <c r="B350" i="11"/>
  <c r="C350" i="11"/>
  <c r="D350" i="11"/>
  <c r="B351" i="11"/>
  <c r="C351" i="11"/>
  <c r="D351" i="11"/>
  <c r="B352" i="11"/>
  <c r="C352" i="11"/>
  <c r="D352" i="11"/>
  <c r="B353" i="11"/>
  <c r="C353" i="11"/>
  <c r="D353" i="11"/>
  <c r="B354" i="11"/>
  <c r="C354" i="11"/>
  <c r="D354" i="11"/>
  <c r="D4" i="10"/>
  <c r="E4" i="10" s="1"/>
  <c r="G4" i="10" s="1"/>
  <c r="D5" i="10"/>
  <c r="D6" i="10"/>
  <c r="E6" i="10" s="1"/>
  <c r="G6" i="10" s="1"/>
  <c r="D7" i="10"/>
  <c r="D8" i="10"/>
  <c r="D9" i="10"/>
  <c r="D10" i="10"/>
  <c r="E9" i="10" s="1"/>
  <c r="G9" i="10" s="1"/>
  <c r="D11" i="10"/>
  <c r="D12" i="10"/>
  <c r="E12" i="10"/>
  <c r="D13" i="10"/>
  <c r="D14" i="10"/>
  <c r="E14" i="10"/>
  <c r="C121" i="10" s="1"/>
  <c r="G14" i="10"/>
  <c r="D15" i="10"/>
  <c r="E15" i="10"/>
  <c r="G15" i="10" s="1"/>
  <c r="D16" i="10"/>
  <c r="D17" i="10"/>
  <c r="E16" i="10" s="1"/>
  <c r="B123" i="10" s="1"/>
  <c r="D18" i="10"/>
  <c r="D19" i="10"/>
  <c r="E19" i="10"/>
  <c r="G19" i="10" s="1"/>
  <c r="D20" i="10"/>
  <c r="E20" i="10"/>
  <c r="G20" i="10"/>
  <c r="D21" i="10"/>
  <c r="E21" i="10"/>
  <c r="B128" i="10" s="1"/>
  <c r="D22" i="10"/>
  <c r="E22" i="10" s="1"/>
  <c r="D23" i="10"/>
  <c r="E23" i="10"/>
  <c r="G23" i="10"/>
  <c r="D24" i="10"/>
  <c r="E24" i="10"/>
  <c r="G24" i="10" s="1"/>
  <c r="D25" i="10"/>
  <c r="E25" i="10"/>
  <c r="G25" i="10"/>
  <c r="D26" i="10"/>
  <c r="E26" i="10" s="1"/>
  <c r="D27" i="10"/>
  <c r="E27" i="10" s="1"/>
  <c r="D28" i="10"/>
  <c r="E28" i="10"/>
  <c r="D29" i="10"/>
  <c r="E29" i="10"/>
  <c r="G29" i="10" s="1"/>
  <c r="D30" i="10"/>
  <c r="E30" i="10"/>
  <c r="G30" i="10"/>
  <c r="D31" i="10"/>
  <c r="E31" i="10"/>
  <c r="G31" i="10" s="1"/>
  <c r="D32" i="10"/>
  <c r="E32" i="10" s="1"/>
  <c r="G32" i="10" s="1"/>
  <c r="D33" i="10"/>
  <c r="E33" i="10"/>
  <c r="B142" i="10" s="1"/>
  <c r="G33" i="10"/>
  <c r="D34" i="10"/>
  <c r="D35" i="10"/>
  <c r="E35" i="10"/>
  <c r="E105" i="10"/>
  <c r="E106" i="10"/>
  <c r="E107" i="10"/>
  <c r="F9" i="10" s="1"/>
  <c r="A111" i="10"/>
  <c r="B111" i="10"/>
  <c r="C111" i="10"/>
  <c r="E111" i="10"/>
  <c r="B112" i="10"/>
  <c r="A112" i="10" s="1"/>
  <c r="C112" i="10"/>
  <c r="B113" i="10"/>
  <c r="C113" i="10"/>
  <c r="B114" i="10"/>
  <c r="A114" i="10" s="1"/>
  <c r="C114" i="10"/>
  <c r="A115" i="10"/>
  <c r="B115" i="10"/>
  <c r="C115" i="10"/>
  <c r="B116" i="10"/>
  <c r="B117" i="10"/>
  <c r="A117" i="10" s="1"/>
  <c r="C117" i="10"/>
  <c r="B118" i="10"/>
  <c r="A118" i="10" s="1"/>
  <c r="C118" i="10"/>
  <c r="A120" i="10"/>
  <c r="B120" i="10"/>
  <c r="C120" i="10"/>
  <c r="B121" i="10"/>
  <c r="B122" i="10"/>
  <c r="C122" i="10"/>
  <c r="C123" i="10"/>
  <c r="A124" i="10"/>
  <c r="B124" i="10"/>
  <c r="C124" i="10"/>
  <c r="A125" i="10"/>
  <c r="B125" i="10"/>
  <c r="C125" i="10"/>
  <c r="B126" i="10"/>
  <c r="C126" i="10"/>
  <c r="B127" i="10"/>
  <c r="C127" i="10"/>
  <c r="B131" i="10"/>
  <c r="C131" i="10"/>
  <c r="B132" i="10"/>
  <c r="C132" i="10"/>
  <c r="A137" i="10"/>
  <c r="B137" i="10"/>
  <c r="C137" i="10"/>
  <c r="B138" i="10"/>
  <c r="A138" i="10" s="1"/>
  <c r="C138" i="10"/>
  <c r="B139" i="10"/>
  <c r="C139" i="10"/>
  <c r="B141" i="10"/>
  <c r="C141" i="10"/>
  <c r="B143" i="10"/>
  <c r="A143" i="10" s="1"/>
  <c r="C143" i="10"/>
  <c r="A145" i="10"/>
  <c r="B145" i="10"/>
  <c r="C145" i="10"/>
  <c r="B146" i="10"/>
  <c r="A146" i="10" s="1"/>
  <c r="C146" i="10"/>
  <c r="B147" i="10"/>
  <c r="A147" i="10" s="1"/>
  <c r="C147" i="10"/>
  <c r="B148" i="10"/>
  <c r="A148" i="10" s="1"/>
  <c r="C148" i="10"/>
  <c r="A149" i="10"/>
  <c r="B149" i="10"/>
  <c r="C149" i="10"/>
  <c r="B150" i="10"/>
  <c r="A150" i="10" s="1"/>
  <c r="C150" i="10"/>
  <c r="B151" i="10"/>
  <c r="A151" i="10" s="1"/>
  <c r="C151" i="10"/>
  <c r="B152" i="10"/>
  <c r="A152" i="10" s="1"/>
  <c r="C152" i="10"/>
  <c r="B153" i="10"/>
  <c r="A153" i="10" s="1"/>
  <c r="C153" i="10"/>
  <c r="B154" i="10"/>
  <c r="A154" i="10" s="1"/>
  <c r="C154" i="10"/>
  <c r="B155" i="10"/>
  <c r="A155" i="10" s="1"/>
  <c r="C155" i="10"/>
  <c r="B156" i="10"/>
  <c r="A156" i="10" s="1"/>
  <c r="C156" i="10"/>
  <c r="B157" i="10"/>
  <c r="A157" i="10" s="1"/>
  <c r="C157" i="10"/>
  <c r="B158" i="10"/>
  <c r="A158" i="10" s="1"/>
  <c r="C158" i="10"/>
  <c r="B159" i="10"/>
  <c r="A159" i="10" s="1"/>
  <c r="C159" i="10"/>
  <c r="B160" i="10"/>
  <c r="A160" i="10" s="1"/>
  <c r="C160" i="10"/>
  <c r="B161" i="10"/>
  <c r="A161" i="10" s="1"/>
  <c r="C161" i="10"/>
  <c r="B162" i="10"/>
  <c r="A162" i="10" s="1"/>
  <c r="C162" i="10"/>
  <c r="B163" i="10"/>
  <c r="A163" i="10" s="1"/>
  <c r="C163" i="10"/>
  <c r="B164" i="10"/>
  <c r="A164" i="10" s="1"/>
  <c r="C164" i="10"/>
  <c r="A165" i="10"/>
  <c r="B165" i="10"/>
  <c r="C165" i="10"/>
  <c r="B166" i="10"/>
  <c r="A166" i="10" s="1"/>
  <c r="C166" i="10"/>
  <c r="B167" i="10"/>
  <c r="A167" i="10" s="1"/>
  <c r="C167" i="10"/>
  <c r="B168" i="10"/>
  <c r="A168" i="10" s="1"/>
  <c r="C168" i="10"/>
  <c r="B169" i="10"/>
  <c r="A169" i="10" s="1"/>
  <c r="C169" i="10"/>
  <c r="B170" i="10"/>
  <c r="A170" i="10" s="1"/>
  <c r="C170" i="10"/>
  <c r="A171" i="10"/>
  <c r="B171" i="10"/>
  <c r="C171" i="10"/>
  <c r="B172" i="10"/>
  <c r="A172" i="10" s="1"/>
  <c r="C172" i="10"/>
  <c r="A173" i="10"/>
  <c r="B173" i="10"/>
  <c r="C173" i="10"/>
  <c r="B174" i="10"/>
  <c r="A174" i="10" s="1"/>
  <c r="C174" i="10"/>
  <c r="B175" i="10"/>
  <c r="A175" i="10" s="1"/>
  <c r="C175" i="10"/>
  <c r="B176" i="10"/>
  <c r="A176" i="10" s="1"/>
  <c r="C176" i="10"/>
  <c r="A177" i="10"/>
  <c r="B177" i="10"/>
  <c r="C177" i="10"/>
  <c r="B178" i="10"/>
  <c r="A178" i="10" s="1"/>
  <c r="C178" i="10"/>
  <c r="B179" i="10"/>
  <c r="A179" i="10" s="1"/>
  <c r="C179" i="10"/>
  <c r="B180" i="10"/>
  <c r="A180" i="10" s="1"/>
  <c r="C180" i="10"/>
  <c r="B181" i="10"/>
  <c r="A181" i="10" s="1"/>
  <c r="C181" i="10"/>
  <c r="B182" i="10"/>
  <c r="A182" i="10" s="1"/>
  <c r="C182" i="10"/>
  <c r="B183" i="10"/>
  <c r="A183" i="10" s="1"/>
  <c r="C183" i="10"/>
  <c r="B184" i="10"/>
  <c r="A184" i="10" s="1"/>
  <c r="C184" i="10"/>
  <c r="B185" i="10"/>
  <c r="A185" i="10" s="1"/>
  <c r="C185" i="10"/>
  <c r="B186" i="10"/>
  <c r="A186" i="10" s="1"/>
  <c r="C186" i="10"/>
  <c r="B187" i="10"/>
  <c r="A187" i="10" s="1"/>
  <c r="C187" i="10"/>
  <c r="B188" i="10"/>
  <c r="A188" i="10" s="1"/>
  <c r="C188" i="10"/>
  <c r="B189" i="10"/>
  <c r="A189" i="10" s="1"/>
  <c r="C189" i="10"/>
  <c r="B190" i="10"/>
  <c r="A190" i="10" s="1"/>
  <c r="C190" i="10"/>
  <c r="B191" i="10"/>
  <c r="A191" i="10" s="1"/>
  <c r="C191" i="10"/>
  <c r="B192" i="10"/>
  <c r="A192" i="10" s="1"/>
  <c r="C192" i="10"/>
  <c r="B193" i="10"/>
  <c r="A193" i="10" s="1"/>
  <c r="C193" i="10"/>
  <c r="B194" i="10"/>
  <c r="A194" i="10" s="1"/>
  <c r="C194" i="10"/>
  <c r="A195" i="10"/>
  <c r="B195" i="10"/>
  <c r="C195" i="10"/>
  <c r="A196" i="10"/>
  <c r="B196" i="10"/>
  <c r="C196" i="10"/>
  <c r="B197" i="10"/>
  <c r="A197" i="10" s="1"/>
  <c r="C197" i="10"/>
  <c r="B198" i="10"/>
  <c r="A198" i="10" s="1"/>
  <c r="C198" i="10"/>
  <c r="B199" i="10"/>
  <c r="A199" i="10" s="1"/>
  <c r="C199" i="10"/>
  <c r="A200" i="10"/>
  <c r="B200" i="10"/>
  <c r="C200" i="10"/>
  <c r="B201" i="10"/>
  <c r="A201" i="10" s="1"/>
  <c r="C201" i="10"/>
  <c r="B202" i="10"/>
  <c r="A202" i="10" s="1"/>
  <c r="C202" i="10"/>
  <c r="B203" i="10"/>
  <c r="A203" i="10" s="1"/>
  <c r="C203" i="10"/>
  <c r="B204" i="10"/>
  <c r="A204" i="10" s="1"/>
  <c r="C204" i="10"/>
  <c r="B205" i="10"/>
  <c r="A205" i="10" s="1"/>
  <c r="C205" i="10"/>
  <c r="B206" i="10"/>
  <c r="A206" i="10" s="1"/>
  <c r="C206" i="10"/>
  <c r="B207" i="10"/>
  <c r="A207" i="10" s="1"/>
  <c r="C207" i="10"/>
  <c r="B208" i="10"/>
  <c r="A208" i="10" s="1"/>
  <c r="C208" i="10"/>
  <c r="B209" i="10"/>
  <c r="A209" i="10" s="1"/>
  <c r="C209" i="10"/>
  <c r="A210" i="10"/>
  <c r="B210" i="10"/>
  <c r="C210" i="10"/>
  <c r="B255" i="10"/>
  <c r="C255" i="10"/>
  <c r="D255" i="10"/>
  <c r="B256" i="10"/>
  <c r="C256" i="10"/>
  <c r="D256" i="10"/>
  <c r="B257" i="10"/>
  <c r="C257" i="10"/>
  <c r="D257" i="10"/>
  <c r="B258" i="10"/>
  <c r="C258" i="10"/>
  <c r="D258" i="10"/>
  <c r="B259" i="10"/>
  <c r="C259" i="10"/>
  <c r="D259" i="10"/>
  <c r="B260" i="10"/>
  <c r="C260" i="10"/>
  <c r="D260" i="10"/>
  <c r="B261" i="10"/>
  <c r="C261" i="10"/>
  <c r="D261" i="10"/>
  <c r="B262" i="10"/>
  <c r="C262" i="10"/>
  <c r="D262" i="10"/>
  <c r="B263" i="10"/>
  <c r="C263" i="10"/>
  <c r="D263" i="10"/>
  <c r="B264" i="10"/>
  <c r="C264" i="10"/>
  <c r="D264" i="10"/>
  <c r="B265" i="10"/>
  <c r="C265" i="10"/>
  <c r="D265" i="10"/>
  <c r="B266" i="10"/>
  <c r="C266" i="10"/>
  <c r="D266" i="10"/>
  <c r="B267" i="10"/>
  <c r="C267" i="10"/>
  <c r="D267" i="10"/>
  <c r="B268" i="10"/>
  <c r="C268" i="10"/>
  <c r="D268" i="10"/>
  <c r="B269" i="10"/>
  <c r="C269" i="10"/>
  <c r="D269" i="10"/>
  <c r="B270" i="10"/>
  <c r="C270" i="10"/>
  <c r="D270" i="10"/>
  <c r="B271" i="10"/>
  <c r="C271" i="10"/>
  <c r="D271" i="10"/>
  <c r="B272" i="10"/>
  <c r="C272" i="10"/>
  <c r="D272" i="10"/>
  <c r="B273" i="10"/>
  <c r="C273" i="10"/>
  <c r="D273" i="10"/>
  <c r="B274" i="10"/>
  <c r="C274" i="10"/>
  <c r="D274" i="10"/>
  <c r="B275" i="10"/>
  <c r="C275" i="10"/>
  <c r="D275" i="10"/>
  <c r="B276" i="10"/>
  <c r="C276" i="10"/>
  <c r="D276" i="10"/>
  <c r="B277" i="10"/>
  <c r="C277" i="10"/>
  <c r="D277" i="10"/>
  <c r="B278" i="10"/>
  <c r="C278" i="10"/>
  <c r="D278" i="10"/>
  <c r="B279" i="10"/>
  <c r="C279" i="10"/>
  <c r="D279" i="10"/>
  <c r="B280" i="10"/>
  <c r="C280" i="10"/>
  <c r="D280" i="10"/>
  <c r="B281" i="10"/>
  <c r="C281" i="10"/>
  <c r="D281" i="10"/>
  <c r="B282" i="10"/>
  <c r="C282" i="10"/>
  <c r="D282" i="10"/>
  <c r="B283" i="10"/>
  <c r="C283" i="10"/>
  <c r="D283" i="10"/>
  <c r="B284" i="10"/>
  <c r="C284" i="10"/>
  <c r="D284" i="10"/>
  <c r="B285" i="10"/>
  <c r="C285" i="10"/>
  <c r="D285" i="10"/>
  <c r="B286" i="10"/>
  <c r="C286" i="10"/>
  <c r="D286" i="10"/>
  <c r="B287" i="10"/>
  <c r="C287" i="10"/>
  <c r="D287" i="10"/>
  <c r="B288" i="10"/>
  <c r="C288" i="10"/>
  <c r="D288" i="10"/>
  <c r="B289" i="10"/>
  <c r="C289" i="10"/>
  <c r="D289" i="10"/>
  <c r="B290" i="10"/>
  <c r="C290" i="10"/>
  <c r="D290" i="10"/>
  <c r="B291" i="10"/>
  <c r="C291" i="10"/>
  <c r="D291" i="10"/>
  <c r="B292" i="10"/>
  <c r="C292" i="10"/>
  <c r="D292" i="10"/>
  <c r="B293" i="10"/>
  <c r="C293" i="10"/>
  <c r="D293" i="10"/>
  <c r="B294" i="10"/>
  <c r="C294" i="10"/>
  <c r="D294" i="10"/>
  <c r="B295" i="10"/>
  <c r="C295" i="10"/>
  <c r="D295" i="10"/>
  <c r="B296" i="10"/>
  <c r="C296" i="10"/>
  <c r="D296" i="10"/>
  <c r="B297" i="10"/>
  <c r="C297" i="10"/>
  <c r="D297" i="10"/>
  <c r="B298" i="10"/>
  <c r="C298" i="10"/>
  <c r="D298" i="10"/>
  <c r="B299" i="10"/>
  <c r="C299" i="10"/>
  <c r="D299" i="10"/>
  <c r="B300" i="10"/>
  <c r="C300" i="10"/>
  <c r="D300" i="10"/>
  <c r="B301" i="10"/>
  <c r="C301" i="10"/>
  <c r="D301" i="10"/>
  <c r="B302" i="10"/>
  <c r="C302" i="10"/>
  <c r="D302" i="10"/>
  <c r="B303" i="10"/>
  <c r="C303" i="10"/>
  <c r="D303" i="10"/>
  <c r="B304" i="10"/>
  <c r="C304" i="10"/>
  <c r="D304" i="10"/>
  <c r="B305" i="10"/>
  <c r="C305" i="10"/>
  <c r="D305" i="10"/>
  <c r="B306" i="10"/>
  <c r="C306" i="10"/>
  <c r="D306" i="10"/>
  <c r="B307" i="10"/>
  <c r="C307" i="10"/>
  <c r="D307" i="10"/>
  <c r="B308" i="10"/>
  <c r="C308" i="10"/>
  <c r="D308" i="10"/>
  <c r="B309" i="10"/>
  <c r="C309" i="10"/>
  <c r="D309" i="10"/>
  <c r="B310" i="10"/>
  <c r="C310" i="10"/>
  <c r="D310" i="10"/>
  <c r="B311" i="10"/>
  <c r="C311" i="10"/>
  <c r="D311" i="10"/>
  <c r="B312" i="10"/>
  <c r="C312" i="10"/>
  <c r="D312" i="10"/>
  <c r="B313" i="10"/>
  <c r="C313" i="10"/>
  <c r="D313" i="10"/>
  <c r="B314" i="10"/>
  <c r="C314" i="10"/>
  <c r="D314" i="10"/>
  <c r="B315" i="10"/>
  <c r="C315" i="10"/>
  <c r="D315" i="10"/>
  <c r="B316" i="10"/>
  <c r="C316" i="10"/>
  <c r="D316" i="10"/>
  <c r="B317" i="10"/>
  <c r="C317" i="10"/>
  <c r="D317" i="10"/>
  <c r="B318" i="10"/>
  <c r="C318" i="10"/>
  <c r="D318" i="10"/>
  <c r="B319" i="10"/>
  <c r="C319" i="10"/>
  <c r="D319" i="10"/>
  <c r="B320" i="10"/>
  <c r="C320" i="10"/>
  <c r="D320" i="10"/>
  <c r="B321" i="10"/>
  <c r="C321" i="10"/>
  <c r="D321" i="10"/>
  <c r="B322" i="10"/>
  <c r="C322" i="10"/>
  <c r="D322" i="10"/>
  <c r="B323" i="10"/>
  <c r="C323" i="10"/>
  <c r="D323" i="10"/>
  <c r="B324" i="10"/>
  <c r="C324" i="10"/>
  <c r="D324" i="10"/>
  <c r="B325" i="10"/>
  <c r="C325" i="10"/>
  <c r="D325" i="10"/>
  <c r="B326" i="10"/>
  <c r="C326" i="10"/>
  <c r="D326" i="10"/>
  <c r="B327" i="10"/>
  <c r="C327" i="10"/>
  <c r="D327" i="10"/>
  <c r="B328" i="10"/>
  <c r="C328" i="10"/>
  <c r="D328" i="10"/>
  <c r="B329" i="10"/>
  <c r="C329" i="10"/>
  <c r="D329" i="10"/>
  <c r="B330" i="10"/>
  <c r="C330" i="10"/>
  <c r="D330" i="10"/>
  <c r="B331" i="10"/>
  <c r="C331" i="10"/>
  <c r="D331" i="10"/>
  <c r="B332" i="10"/>
  <c r="C332" i="10"/>
  <c r="D332" i="10"/>
  <c r="B333" i="10"/>
  <c r="C333" i="10"/>
  <c r="D333" i="10"/>
  <c r="B334" i="10"/>
  <c r="C334" i="10"/>
  <c r="D334" i="10"/>
  <c r="B335" i="10"/>
  <c r="C335" i="10"/>
  <c r="D335" i="10"/>
  <c r="B336" i="10"/>
  <c r="C336" i="10"/>
  <c r="D336" i="10"/>
  <c r="B337" i="10"/>
  <c r="C337" i="10"/>
  <c r="D337" i="10"/>
  <c r="B338" i="10"/>
  <c r="C338" i="10"/>
  <c r="D338" i="10"/>
  <c r="B339" i="10"/>
  <c r="C339" i="10"/>
  <c r="D339" i="10"/>
  <c r="B340" i="10"/>
  <c r="C340" i="10"/>
  <c r="D340" i="10"/>
  <c r="B341" i="10"/>
  <c r="C341" i="10"/>
  <c r="D341" i="10"/>
  <c r="B342" i="10"/>
  <c r="C342" i="10"/>
  <c r="D342" i="10"/>
  <c r="B343" i="10"/>
  <c r="C343" i="10"/>
  <c r="D343" i="10"/>
  <c r="B344" i="10"/>
  <c r="C344" i="10"/>
  <c r="D344" i="10"/>
  <c r="B345" i="10"/>
  <c r="C345" i="10"/>
  <c r="D345" i="10"/>
  <c r="B346" i="10"/>
  <c r="C346" i="10"/>
  <c r="D346" i="10"/>
  <c r="B347" i="10"/>
  <c r="C347" i="10"/>
  <c r="D347" i="10"/>
  <c r="B348" i="10"/>
  <c r="C348" i="10"/>
  <c r="D348" i="10"/>
  <c r="B349" i="10"/>
  <c r="C349" i="10"/>
  <c r="D349" i="10"/>
  <c r="B350" i="10"/>
  <c r="C350" i="10"/>
  <c r="D350" i="10"/>
  <c r="B351" i="10"/>
  <c r="C351" i="10"/>
  <c r="D351" i="10"/>
  <c r="B352" i="10"/>
  <c r="C352" i="10"/>
  <c r="D352" i="10"/>
  <c r="B353" i="10"/>
  <c r="C353" i="10"/>
  <c r="D353" i="10"/>
  <c r="B354" i="10"/>
  <c r="C354" i="10"/>
  <c r="D354" i="10"/>
  <c r="F31" i="10" l="1"/>
  <c r="F24" i="10"/>
  <c r="F14" i="10"/>
  <c r="F28" i="10"/>
  <c r="F23" i="10"/>
  <c r="G94" i="14"/>
  <c r="B201" i="14"/>
  <c r="C201" i="14"/>
  <c r="C209" i="14"/>
  <c r="B209" i="14"/>
  <c r="G102" i="14"/>
  <c r="B157" i="14"/>
  <c r="C157" i="14"/>
  <c r="G50" i="14"/>
  <c r="B193" i="14"/>
  <c r="C193" i="14"/>
  <c r="G86" i="14"/>
  <c r="B148" i="14"/>
  <c r="C148" i="14"/>
  <c r="G41" i="14"/>
  <c r="E107" i="14"/>
  <c r="E106" i="14"/>
  <c r="G67" i="14"/>
  <c r="C174" i="14"/>
  <c r="G47" i="14"/>
  <c r="C154" i="14"/>
  <c r="G22" i="14"/>
  <c r="E53" i="14"/>
  <c r="G97" i="14"/>
  <c r="C204" i="14"/>
  <c r="E81" i="14"/>
  <c r="B173" i="14"/>
  <c r="C173" i="14"/>
  <c r="C152" i="14"/>
  <c r="B152" i="14"/>
  <c r="G45" i="14"/>
  <c r="B197" i="14"/>
  <c r="G90" i="14"/>
  <c r="E73" i="14"/>
  <c r="C186" i="14"/>
  <c r="B208" i="14"/>
  <c r="C208" i="14"/>
  <c r="G101" i="14"/>
  <c r="E58" i="14"/>
  <c r="B206" i="14"/>
  <c r="E13" i="14"/>
  <c r="E4" i="14"/>
  <c r="G12" i="13"/>
  <c r="B119" i="13"/>
  <c r="C119" i="13"/>
  <c r="B117" i="13"/>
  <c r="C117" i="13"/>
  <c r="G10" i="13"/>
  <c r="F4" i="13"/>
  <c r="F10" i="13"/>
  <c r="F14" i="13"/>
  <c r="F7" i="13"/>
  <c r="F12" i="13"/>
  <c r="B114" i="13"/>
  <c r="G7" i="13"/>
  <c r="C114" i="13"/>
  <c r="B121" i="13"/>
  <c r="G14" i="13"/>
  <c r="C121" i="13"/>
  <c r="C111" i="13"/>
  <c r="B111" i="13"/>
  <c r="A111" i="13" s="1"/>
  <c r="G4" i="13"/>
  <c r="E106" i="13"/>
  <c r="G19" i="12"/>
  <c r="B126" i="12"/>
  <c r="C126" i="12"/>
  <c r="G11" i="12"/>
  <c r="B118" i="12"/>
  <c r="C118" i="12"/>
  <c r="E111" i="12"/>
  <c r="F111" i="12"/>
  <c r="F29" i="12"/>
  <c r="F37" i="12"/>
  <c r="F4" i="12"/>
  <c r="F26" i="12"/>
  <c r="F8" i="12"/>
  <c r="F19" i="12"/>
  <c r="F11" i="12"/>
  <c r="F32" i="12"/>
  <c r="F28" i="12"/>
  <c r="F24" i="12"/>
  <c r="G32" i="12"/>
  <c r="B139" i="12"/>
  <c r="C139" i="12"/>
  <c r="B136" i="12"/>
  <c r="G29" i="12"/>
  <c r="C136" i="12"/>
  <c r="B131" i="12"/>
  <c r="C131" i="12"/>
  <c r="E15" i="12"/>
  <c r="F15" i="12" s="1"/>
  <c r="G8" i="12"/>
  <c r="C115" i="12"/>
  <c r="B115" i="12"/>
  <c r="A115" i="12" s="1"/>
  <c r="E112" i="12" s="1"/>
  <c r="C144" i="12"/>
  <c r="C135" i="12"/>
  <c r="B144" i="12"/>
  <c r="G4" i="12"/>
  <c r="C111" i="12"/>
  <c r="B117" i="11"/>
  <c r="C117" i="11"/>
  <c r="G10" i="11"/>
  <c r="B166" i="11"/>
  <c r="G59" i="11"/>
  <c r="C166" i="11"/>
  <c r="C172" i="11"/>
  <c r="B172" i="11"/>
  <c r="G65" i="11"/>
  <c r="E107" i="11"/>
  <c r="E106" i="11"/>
  <c r="B163" i="11"/>
  <c r="C163" i="11"/>
  <c r="G56" i="11"/>
  <c r="G16" i="11"/>
  <c r="B123" i="11"/>
  <c r="C123" i="11"/>
  <c r="E67" i="11"/>
  <c r="E8" i="11"/>
  <c r="E38" i="11"/>
  <c r="B128" i="11"/>
  <c r="C128" i="11"/>
  <c r="G72" i="11"/>
  <c r="C179" i="11"/>
  <c r="E25" i="11"/>
  <c r="E12" i="11"/>
  <c r="E51" i="11"/>
  <c r="B178" i="11"/>
  <c r="C178" i="11"/>
  <c r="G71" i="11"/>
  <c r="B179" i="11"/>
  <c r="E57" i="11"/>
  <c r="B111" i="11"/>
  <c r="A111" i="11" s="1"/>
  <c r="A113" i="11" s="1"/>
  <c r="C111" i="11"/>
  <c r="G4" i="11"/>
  <c r="C113" i="11"/>
  <c r="F112" i="10"/>
  <c r="A116" i="10"/>
  <c r="E113" i="10" s="1"/>
  <c r="B133" i="10"/>
  <c r="C133" i="10"/>
  <c r="F26" i="10"/>
  <c r="G26" i="10"/>
  <c r="C116" i="10"/>
  <c r="F33" i="10"/>
  <c r="A113" i="10"/>
  <c r="E112" i="10" s="1"/>
  <c r="F29" i="10"/>
  <c r="C130" i="10"/>
  <c r="B130" i="10"/>
  <c r="F19" i="10"/>
  <c r="F22" i="10"/>
  <c r="F27" i="10"/>
  <c r="F32" i="10"/>
  <c r="F16" i="10"/>
  <c r="F30" i="10"/>
  <c r="F20" i="10"/>
  <c r="F25" i="10"/>
  <c r="F4" i="10"/>
  <c r="F12" i="10"/>
  <c r="F35" i="10"/>
  <c r="C129" i="10"/>
  <c r="G22" i="10"/>
  <c r="B129" i="10"/>
  <c r="G28" i="10"/>
  <c r="G21" i="10"/>
  <c r="F21" i="10"/>
  <c r="F6" i="10"/>
  <c r="G35" i="10"/>
  <c r="B144" i="10"/>
  <c r="C144" i="10"/>
  <c r="C140" i="10"/>
  <c r="B140" i="10"/>
  <c r="C135" i="10"/>
  <c r="B135" i="10"/>
  <c r="G16" i="10"/>
  <c r="G12" i="10"/>
  <c r="B119" i="10"/>
  <c r="C119" i="10"/>
  <c r="C142" i="10"/>
  <c r="C136" i="10"/>
  <c r="C128" i="10"/>
  <c r="B136" i="10"/>
  <c r="F111" i="10"/>
  <c r="C134" i="10"/>
  <c r="G27" i="10"/>
  <c r="B134" i="10"/>
  <c r="F15" i="10"/>
  <c r="F112" i="12" l="1"/>
  <c r="F113" i="10"/>
  <c r="B188" i="14"/>
  <c r="C188" i="14"/>
  <c r="G81" i="14"/>
  <c r="F47" i="14"/>
  <c r="F58" i="14"/>
  <c r="F73" i="14"/>
  <c r="F13" i="14"/>
  <c r="F65" i="14"/>
  <c r="F81" i="14"/>
  <c r="F67" i="14"/>
  <c r="F86" i="14"/>
  <c r="F97" i="14"/>
  <c r="F101" i="14"/>
  <c r="F4" i="14"/>
  <c r="F53" i="14"/>
  <c r="F22" i="14"/>
  <c r="F32" i="14"/>
  <c r="F50" i="14"/>
  <c r="F41" i="14"/>
  <c r="F94" i="14"/>
  <c r="F90" i="14"/>
  <c r="F102" i="14"/>
  <c r="F45" i="14"/>
  <c r="F66" i="14"/>
  <c r="F62" i="14"/>
  <c r="F99" i="14"/>
  <c r="G73" i="14"/>
  <c r="C180" i="14"/>
  <c r="B180" i="14"/>
  <c r="B111" i="14"/>
  <c r="A111" i="14" s="1"/>
  <c r="C111" i="14"/>
  <c r="G4" i="14"/>
  <c r="G53" i="14"/>
  <c r="B160" i="14"/>
  <c r="C160" i="14"/>
  <c r="B120" i="14"/>
  <c r="A120" i="14" s="1"/>
  <c r="G13" i="14"/>
  <c r="C120" i="14"/>
  <c r="G58" i="14"/>
  <c r="C165" i="14"/>
  <c r="B165" i="14"/>
  <c r="E111" i="13"/>
  <c r="F111" i="13"/>
  <c r="A114" i="13"/>
  <c r="A118" i="12"/>
  <c r="A126" i="12" s="1"/>
  <c r="C122" i="12"/>
  <c r="G15" i="12"/>
  <c r="B122" i="12"/>
  <c r="A122" i="12" s="1"/>
  <c r="G8" i="11"/>
  <c r="C115" i="11"/>
  <c r="B115" i="11"/>
  <c r="A115" i="11" s="1"/>
  <c r="B158" i="11"/>
  <c r="G51" i="11"/>
  <c r="C158" i="11"/>
  <c r="G12" i="11"/>
  <c r="C119" i="11"/>
  <c r="B119" i="11"/>
  <c r="B132" i="11"/>
  <c r="C132" i="11"/>
  <c r="G25" i="11"/>
  <c r="E113" i="11"/>
  <c r="F113" i="11"/>
  <c r="F111" i="11"/>
  <c r="E112" i="11"/>
  <c r="F112" i="11"/>
  <c r="E111" i="11"/>
  <c r="G57" i="11"/>
  <c r="C164" i="11"/>
  <c r="B164" i="11"/>
  <c r="G67" i="11"/>
  <c r="C174" i="11"/>
  <c r="B174" i="11"/>
  <c r="G38" i="11"/>
  <c r="B145" i="11"/>
  <c r="C145" i="11"/>
  <c r="F38" i="11"/>
  <c r="F51" i="11"/>
  <c r="F67" i="11"/>
  <c r="F4" i="11"/>
  <c r="F8" i="11"/>
  <c r="F12" i="11"/>
  <c r="F57" i="11"/>
  <c r="F72" i="11"/>
  <c r="F6" i="11"/>
  <c r="F16" i="11"/>
  <c r="F10" i="11"/>
  <c r="F25" i="11"/>
  <c r="F71" i="11"/>
  <c r="F65" i="11"/>
  <c r="F59" i="11"/>
  <c r="F21" i="11"/>
  <c r="F73" i="11"/>
  <c r="F56" i="11"/>
  <c r="A117" i="11"/>
  <c r="A119" i="10"/>
  <c r="F111" i="14" l="1"/>
  <c r="E112" i="14"/>
  <c r="F112" i="14"/>
  <c r="E111" i="14"/>
  <c r="A129" i="14"/>
  <c r="A139" i="14"/>
  <c r="A121" i="13"/>
  <c r="E169" i="13" s="1"/>
  <c r="F197" i="13"/>
  <c r="E210" i="13"/>
  <c r="F166" i="13"/>
  <c r="F207" i="13"/>
  <c r="E177" i="13"/>
  <c r="E122" i="13"/>
  <c r="F183" i="13"/>
  <c r="E158" i="13"/>
  <c r="E159" i="13"/>
  <c r="E131" i="13"/>
  <c r="F126" i="13"/>
  <c r="F130" i="13"/>
  <c r="E150" i="13"/>
  <c r="E138" i="13"/>
  <c r="F204" i="13"/>
  <c r="F154" i="13"/>
  <c r="A117" i="13"/>
  <c r="F198" i="13" s="1"/>
  <c r="F112" i="13"/>
  <c r="F176" i="13"/>
  <c r="F136" i="13"/>
  <c r="E165" i="13"/>
  <c r="F125" i="13"/>
  <c r="E145" i="13"/>
  <c r="F187" i="13"/>
  <c r="E112" i="13"/>
  <c r="A119" i="13"/>
  <c r="F208" i="13" s="1"/>
  <c r="E176" i="13"/>
  <c r="E195" i="13"/>
  <c r="E166" i="13"/>
  <c r="E162" i="13"/>
  <c r="F139" i="13"/>
  <c r="F173" i="13"/>
  <c r="E174" i="13"/>
  <c r="E124" i="13"/>
  <c r="E113" i="13"/>
  <c r="F179" i="13"/>
  <c r="F129" i="13"/>
  <c r="F113" i="12"/>
  <c r="F114" i="12"/>
  <c r="F115" i="12"/>
  <c r="E115" i="12"/>
  <c r="E113" i="12"/>
  <c r="E114" i="12"/>
  <c r="A131" i="12"/>
  <c r="F116" i="12" s="1"/>
  <c r="E114" i="11"/>
  <c r="A119" i="11"/>
  <c r="F114" i="11"/>
  <c r="F115" i="10"/>
  <c r="F114" i="10"/>
  <c r="E114" i="10"/>
  <c r="A121" i="10"/>
  <c r="F177" i="13" l="1"/>
  <c r="F164" i="13"/>
  <c r="F171" i="13"/>
  <c r="F160" i="13"/>
  <c r="F188" i="13"/>
  <c r="E156" i="13"/>
  <c r="E137" i="13"/>
  <c r="E149" i="13"/>
  <c r="F122" i="13"/>
  <c r="F115" i="13"/>
  <c r="F146" i="13"/>
  <c r="E135" i="13"/>
  <c r="F141" i="13"/>
  <c r="E148" i="13"/>
  <c r="F148" i="13"/>
  <c r="F118" i="13"/>
  <c r="E161" i="13"/>
  <c r="F175" i="13"/>
  <c r="F178" i="13"/>
  <c r="F180" i="13"/>
  <c r="E181" i="13"/>
  <c r="F161" i="13"/>
  <c r="F149" i="13"/>
  <c r="E127" i="13"/>
  <c r="E114" i="13"/>
  <c r="E198" i="13"/>
  <c r="F193" i="13"/>
  <c r="E115" i="13"/>
  <c r="F127" i="13"/>
  <c r="F196" i="13"/>
  <c r="F156" i="13"/>
  <c r="E163" i="13"/>
  <c r="F155" i="13"/>
  <c r="F114" i="13"/>
  <c r="E184" i="13"/>
  <c r="E178" i="13"/>
  <c r="E119" i="13"/>
  <c r="F158" i="13"/>
  <c r="F199" i="13"/>
  <c r="F157" i="13"/>
  <c r="E152" i="13"/>
  <c r="E192" i="13"/>
  <c r="E193" i="13"/>
  <c r="F195" i="13"/>
  <c r="E116" i="12"/>
  <c r="F113" i="14"/>
  <c r="E113" i="14"/>
  <c r="F114" i="14"/>
  <c r="E114" i="14"/>
  <c r="A148" i="14"/>
  <c r="F123" i="13"/>
  <c r="E160" i="13"/>
  <c r="E188" i="13"/>
  <c r="E120" i="13"/>
  <c r="F152" i="13"/>
  <c r="E182" i="13"/>
  <c r="E179" i="13"/>
  <c r="E183" i="13"/>
  <c r="F174" i="13"/>
  <c r="F131" i="13"/>
  <c r="E194" i="13"/>
  <c r="E209" i="13"/>
  <c r="F134" i="13"/>
  <c r="E140" i="13"/>
  <c r="F163" i="13"/>
  <c r="E141" i="13"/>
  <c r="E117" i="13"/>
  <c r="E116" i="13"/>
  <c r="E121" i="13"/>
  <c r="E118" i="13"/>
  <c r="F144" i="13"/>
  <c r="F120" i="13"/>
  <c r="E180" i="13"/>
  <c r="E172" i="13"/>
  <c r="F205" i="13"/>
  <c r="E171" i="13"/>
  <c r="E126" i="13"/>
  <c r="F191" i="13"/>
  <c r="E129" i="13"/>
  <c r="E133" i="13"/>
  <c r="F124" i="13"/>
  <c r="F201" i="13"/>
  <c r="E144" i="13"/>
  <c r="E185" i="13"/>
  <c r="F143" i="13"/>
  <c r="F182" i="13"/>
  <c r="E186" i="13"/>
  <c r="E207" i="13"/>
  <c r="F181" i="13"/>
  <c r="F121" i="13"/>
  <c r="E130" i="13"/>
  <c r="E173" i="13"/>
  <c r="F184" i="13"/>
  <c r="E205" i="13"/>
  <c r="E208" i="13"/>
  <c r="F202" i="13"/>
  <c r="E155" i="13"/>
  <c r="F210" i="13"/>
  <c r="F117" i="13"/>
  <c r="F153" i="13"/>
  <c r="E196" i="13"/>
  <c r="E204" i="13"/>
  <c r="F151" i="13"/>
  <c r="E200" i="13"/>
  <c r="F135" i="13"/>
  <c r="E164" i="13"/>
  <c r="F113" i="13"/>
  <c r="F170" i="13"/>
  <c r="F165" i="13"/>
  <c r="E167" i="13"/>
  <c r="F192" i="13"/>
  <c r="E153" i="13"/>
  <c r="E170" i="13"/>
  <c r="E139" i="13"/>
  <c r="F142" i="13"/>
  <c r="E206" i="13"/>
  <c r="E203" i="13"/>
  <c r="F206" i="13"/>
  <c r="F209" i="13"/>
  <c r="F185" i="13"/>
  <c r="E154" i="13"/>
  <c r="F162" i="13"/>
  <c r="E191" i="13"/>
  <c r="F189" i="13"/>
  <c r="F132" i="13"/>
  <c r="E136" i="13"/>
  <c r="F172" i="13"/>
  <c r="F190" i="13"/>
  <c r="F147" i="13"/>
  <c r="E187" i="13"/>
  <c r="E123" i="13"/>
  <c r="E175" i="13"/>
  <c r="E201" i="13"/>
  <c r="F168" i="13"/>
  <c r="F200" i="13"/>
  <c r="F140" i="13"/>
  <c r="E142" i="13"/>
  <c r="F119" i="13"/>
  <c r="E202" i="13"/>
  <c r="F133" i="13"/>
  <c r="F128" i="13"/>
  <c r="F159" i="13"/>
  <c r="F203" i="13"/>
  <c r="F167" i="13"/>
  <c r="E147" i="13"/>
  <c r="F194" i="13"/>
  <c r="F138" i="13"/>
  <c r="E125" i="13"/>
  <c r="F186" i="13"/>
  <c r="E157" i="13"/>
  <c r="E128" i="13"/>
  <c r="E197" i="13"/>
  <c r="E134" i="13"/>
  <c r="F137" i="13"/>
  <c r="E146" i="13"/>
  <c r="E132" i="13"/>
  <c r="E151" i="13"/>
  <c r="E189" i="13"/>
  <c r="F116" i="13"/>
  <c r="E199" i="13"/>
  <c r="F145" i="13"/>
  <c r="E168" i="13"/>
  <c r="E143" i="13"/>
  <c r="E190" i="13"/>
  <c r="F169" i="13"/>
  <c r="F150" i="13"/>
  <c r="A133" i="12"/>
  <c r="E117" i="12" s="1"/>
  <c r="A135" i="12"/>
  <c r="F118" i="12"/>
  <c r="F115" i="11"/>
  <c r="E115" i="11"/>
  <c r="A123" i="11"/>
  <c r="F116" i="11"/>
  <c r="E116" i="11"/>
  <c r="E116" i="10"/>
  <c r="E115" i="10"/>
  <c r="A122" i="10"/>
  <c r="F116" i="14" l="1"/>
  <c r="E115" i="14"/>
  <c r="F115" i="14"/>
  <c r="A152" i="14"/>
  <c r="H111" i="13" a="1"/>
  <c r="E118" i="12"/>
  <c r="F117" i="12"/>
  <c r="A136" i="12"/>
  <c r="A128" i="11"/>
  <c r="A132" i="11" s="1"/>
  <c r="F117" i="11"/>
  <c r="F116" i="10"/>
  <c r="A123" i="10"/>
  <c r="E116" i="14" l="1"/>
  <c r="A154" i="14"/>
  <c r="K115" i="13"/>
  <c r="M116" i="13"/>
  <c r="K120" i="13"/>
  <c r="M121" i="13"/>
  <c r="K125" i="13"/>
  <c r="M126" i="13"/>
  <c r="K130" i="13"/>
  <c r="M131" i="13"/>
  <c r="K135" i="13"/>
  <c r="M136" i="13"/>
  <c r="K140" i="13"/>
  <c r="M141" i="13"/>
  <c r="K145" i="13"/>
  <c r="M146" i="13"/>
  <c r="K150" i="13"/>
  <c r="M151" i="13"/>
  <c r="K155" i="13"/>
  <c r="M156" i="13"/>
  <c r="K160" i="13"/>
  <c r="M161" i="13"/>
  <c r="K165" i="13"/>
  <c r="M166" i="13"/>
  <c r="K170" i="13"/>
  <c r="M171" i="13"/>
  <c r="K175" i="13"/>
  <c r="M176" i="13"/>
  <c r="K180" i="13"/>
  <c r="M181" i="13"/>
  <c r="K185" i="13"/>
  <c r="M186" i="13"/>
  <c r="K190" i="13"/>
  <c r="M191" i="13"/>
  <c r="K195" i="13"/>
  <c r="M196" i="13"/>
  <c r="K200" i="13"/>
  <c r="M201" i="13"/>
  <c r="K205" i="13"/>
  <c r="M206" i="13"/>
  <c r="K210" i="13"/>
  <c r="L119" i="13"/>
  <c r="L134" i="13"/>
  <c r="L154" i="13"/>
  <c r="L164" i="13"/>
  <c r="L184" i="13"/>
  <c r="K193" i="13"/>
  <c r="L115" i="13"/>
  <c r="L120" i="13"/>
  <c r="L125" i="13"/>
  <c r="L130" i="13"/>
  <c r="L135" i="13"/>
  <c r="L140" i="13"/>
  <c r="L145" i="13"/>
  <c r="L150" i="13"/>
  <c r="L155" i="13"/>
  <c r="L160" i="13"/>
  <c r="L165" i="13"/>
  <c r="L170" i="13"/>
  <c r="L175" i="13"/>
  <c r="L180" i="13"/>
  <c r="L185" i="13"/>
  <c r="L190" i="13"/>
  <c r="L195" i="13"/>
  <c r="L200" i="13"/>
  <c r="L205" i="13"/>
  <c r="L210" i="13"/>
  <c r="L114" i="13"/>
  <c r="L124" i="13"/>
  <c r="L139" i="13"/>
  <c r="L144" i="13"/>
  <c r="L149" i="13"/>
  <c r="L169" i="13"/>
  <c r="L199" i="13"/>
  <c r="L204" i="13"/>
  <c r="K148" i="13"/>
  <c r="M184" i="13"/>
  <c r="K114" i="13"/>
  <c r="M115" i="13"/>
  <c r="K119" i="13"/>
  <c r="M120" i="13"/>
  <c r="K124" i="13"/>
  <c r="M125" i="13"/>
  <c r="K129" i="13"/>
  <c r="M130" i="13"/>
  <c r="K134" i="13"/>
  <c r="M135" i="13"/>
  <c r="K139" i="13"/>
  <c r="M140" i="13"/>
  <c r="K144" i="13"/>
  <c r="M145" i="13"/>
  <c r="K149" i="13"/>
  <c r="M150" i="13"/>
  <c r="K154" i="13"/>
  <c r="M155" i="13"/>
  <c r="K159" i="13"/>
  <c r="M160" i="13"/>
  <c r="K164" i="13"/>
  <c r="M165" i="13"/>
  <c r="K169" i="13"/>
  <c r="M170" i="13"/>
  <c r="K174" i="13"/>
  <c r="M175" i="13"/>
  <c r="K179" i="13"/>
  <c r="M180" i="13"/>
  <c r="K184" i="13"/>
  <c r="M185" i="13"/>
  <c r="K189" i="13"/>
  <c r="M190" i="13"/>
  <c r="K194" i="13"/>
  <c r="M195" i="13"/>
  <c r="K199" i="13"/>
  <c r="M200" i="13"/>
  <c r="K204" i="13"/>
  <c r="M205" i="13"/>
  <c r="K209" i="13"/>
  <c r="M210" i="13"/>
  <c r="L129" i="13"/>
  <c r="L194" i="13"/>
  <c r="L209" i="13"/>
  <c r="K153" i="13"/>
  <c r="M189" i="13"/>
  <c r="M194" i="13"/>
  <c r="L159" i="13"/>
  <c r="L179" i="13"/>
  <c r="K113" i="13"/>
  <c r="M114" i="13"/>
  <c r="K118" i="13"/>
  <c r="M119" i="13"/>
  <c r="K123" i="13"/>
  <c r="M124" i="13"/>
  <c r="K128" i="13"/>
  <c r="M129" i="13"/>
  <c r="K133" i="13"/>
  <c r="M134" i="13"/>
  <c r="K138" i="13"/>
  <c r="M139" i="13"/>
  <c r="K143" i="13"/>
  <c r="M144" i="13"/>
  <c r="M149" i="13"/>
  <c r="M154" i="13"/>
  <c r="K158" i="13"/>
  <c r="M159" i="13"/>
  <c r="K163" i="13"/>
  <c r="M164" i="13"/>
  <c r="K168" i="13"/>
  <c r="M169" i="13"/>
  <c r="K173" i="13"/>
  <c r="M174" i="13"/>
  <c r="K178" i="13"/>
  <c r="M179" i="13"/>
  <c r="K183" i="13"/>
  <c r="L113" i="13"/>
  <c r="L118" i="13"/>
  <c r="L123" i="13"/>
  <c r="L128" i="13"/>
  <c r="L133" i="13"/>
  <c r="L138" i="13"/>
  <c r="L143" i="13"/>
  <c r="L148" i="13"/>
  <c r="L153" i="13"/>
  <c r="L158" i="13"/>
  <c r="L163" i="13"/>
  <c r="L168" i="13"/>
  <c r="L173" i="13"/>
  <c r="L178" i="13"/>
  <c r="L183" i="13"/>
  <c r="L188" i="13"/>
  <c r="H111" i="13"/>
  <c r="L112" i="13"/>
  <c r="L117" i="13"/>
  <c r="L122" i="13"/>
  <c r="L127" i="13"/>
  <c r="M112" i="13"/>
  <c r="K116" i="13"/>
  <c r="M117" i="13"/>
  <c r="K121" i="13"/>
  <c r="M122" i="13"/>
  <c r="K126" i="13"/>
  <c r="M127" i="13"/>
  <c r="K131" i="13"/>
  <c r="M132" i="13"/>
  <c r="K136" i="13"/>
  <c r="M137" i="13"/>
  <c r="K141" i="13"/>
  <c r="M142" i="13"/>
  <c r="K146" i="13"/>
  <c r="M147" i="13"/>
  <c r="K151" i="13"/>
  <c r="M152" i="13"/>
  <c r="K156" i="13"/>
  <c r="M157" i="13"/>
  <c r="K161" i="13"/>
  <c r="M162" i="13"/>
  <c r="K166" i="13"/>
  <c r="M167" i="13"/>
  <c r="K171" i="13"/>
  <c r="M172" i="13"/>
  <c r="K176" i="13"/>
  <c r="M177" i="13"/>
  <c r="K181" i="13"/>
  <c r="L116" i="13"/>
  <c r="L121" i="13"/>
  <c r="L126" i="13"/>
  <c r="L131" i="13"/>
  <c r="L136" i="13"/>
  <c r="L141" i="13"/>
  <c r="L146" i="13"/>
  <c r="L151" i="13"/>
  <c r="L156" i="13"/>
  <c r="L161" i="13"/>
  <c r="L166" i="13"/>
  <c r="L171" i="13"/>
  <c r="L176" i="13"/>
  <c r="L181" i="13"/>
  <c r="L186" i="13"/>
  <c r="L191" i="13"/>
  <c r="L196" i="13"/>
  <c r="L201" i="13"/>
  <c r="L206" i="13"/>
  <c r="L174" i="13"/>
  <c r="L189" i="13"/>
  <c r="K188" i="13"/>
  <c r="M113" i="13"/>
  <c r="M118" i="13"/>
  <c r="M123" i="13"/>
  <c r="M153" i="13"/>
  <c r="L162" i="13"/>
  <c r="K177" i="13"/>
  <c r="L192" i="13"/>
  <c r="M198" i="13"/>
  <c r="L208" i="13"/>
  <c r="M208" i="13"/>
  <c r="K127" i="13"/>
  <c r="K142" i="13"/>
  <c r="M168" i="13"/>
  <c r="L177" i="13"/>
  <c r="M192" i="13"/>
  <c r="M133" i="13"/>
  <c r="L142" i="13"/>
  <c r="K157" i="13"/>
  <c r="K197" i="13"/>
  <c r="M148" i="13"/>
  <c r="L157" i="13"/>
  <c r="K172" i="13"/>
  <c r="M183" i="13"/>
  <c r="M188" i="13"/>
  <c r="L197" i="13"/>
  <c r="K201" i="13"/>
  <c r="K203" i="13"/>
  <c r="K207" i="13"/>
  <c r="K137" i="13"/>
  <c r="M163" i="13"/>
  <c r="L172" i="13"/>
  <c r="K186" i="13"/>
  <c r="M197" i="13"/>
  <c r="M199" i="13"/>
  <c r="L203" i="13"/>
  <c r="L207" i="13"/>
  <c r="M128" i="13"/>
  <c r="L137" i="13"/>
  <c r="K152" i="13"/>
  <c r="M178" i="13"/>
  <c r="K191" i="13"/>
  <c r="L193" i="13"/>
  <c r="M203" i="13"/>
  <c r="M207" i="13"/>
  <c r="M209" i="13"/>
  <c r="K112" i="13"/>
  <c r="K117" i="13"/>
  <c r="K122" i="13"/>
  <c r="M143" i="13"/>
  <c r="L152" i="13"/>
  <c r="K167" i="13"/>
  <c r="M193" i="13"/>
  <c r="K132" i="13"/>
  <c r="M158" i="13"/>
  <c r="L167" i="13"/>
  <c r="K182" i="13"/>
  <c r="K187" i="13"/>
  <c r="K202" i="13"/>
  <c r="L132" i="13"/>
  <c r="K147" i="13"/>
  <c r="M173" i="13"/>
  <c r="L182" i="13"/>
  <c r="L187" i="13"/>
  <c r="K196" i="13"/>
  <c r="K198" i="13"/>
  <c r="L202" i="13"/>
  <c r="K206" i="13"/>
  <c r="M138" i="13"/>
  <c r="L147" i="13"/>
  <c r="K162" i="13"/>
  <c r="M182" i="13"/>
  <c r="M187" i="13"/>
  <c r="K192" i="13"/>
  <c r="L198" i="13"/>
  <c r="M202" i="13"/>
  <c r="M204" i="13"/>
  <c r="K208" i="13"/>
  <c r="E119" i="12"/>
  <c r="A139" i="12"/>
  <c r="F120" i="12" s="1"/>
  <c r="F119" i="12"/>
  <c r="E118" i="11"/>
  <c r="E117" i="11"/>
  <c r="F118" i="11"/>
  <c r="A145" i="11"/>
  <c r="F119" i="11"/>
  <c r="A158" i="11"/>
  <c r="A163" i="11" s="1"/>
  <c r="A164" i="11" s="1"/>
  <c r="E117" i="10"/>
  <c r="F117" i="10"/>
  <c r="A126" i="10"/>
  <c r="A157" i="14" l="1"/>
  <c r="F118" i="14"/>
  <c r="F117" i="14"/>
  <c r="E117" i="14"/>
  <c r="M111" i="13"/>
  <c r="K111" i="13"/>
  <c r="L111" i="13"/>
  <c r="A144" i="12"/>
  <c r="E150" i="12" s="1"/>
  <c r="E155" i="12"/>
  <c r="E205" i="12"/>
  <c r="E163" i="12"/>
  <c r="E120" i="12"/>
  <c r="F135" i="12"/>
  <c r="E119" i="11"/>
  <c r="F120" i="11"/>
  <c r="E121" i="11"/>
  <c r="A166" i="11"/>
  <c r="A172" i="11" s="1"/>
  <c r="A174" i="11" s="1"/>
  <c r="A178" i="11" s="1"/>
  <c r="A179" i="11" s="1"/>
  <c r="A180" i="11" s="1"/>
  <c r="F193" i="11" s="1"/>
  <c r="E122" i="11"/>
  <c r="A127" i="10"/>
  <c r="F119" i="10"/>
  <c r="E118" i="10"/>
  <c r="E131" i="12" l="1"/>
  <c r="E118" i="14"/>
  <c r="A160" i="14"/>
  <c r="F137" i="12"/>
  <c r="E127" i="12"/>
  <c r="F181" i="12"/>
  <c r="F147" i="12"/>
  <c r="E166" i="12"/>
  <c r="E151" i="12"/>
  <c r="F139" i="12"/>
  <c r="F128" i="12"/>
  <c r="E201" i="12"/>
  <c r="E159" i="12"/>
  <c r="F142" i="12"/>
  <c r="E202" i="12"/>
  <c r="E148" i="12"/>
  <c r="F179" i="12"/>
  <c r="F160" i="12"/>
  <c r="F127" i="12"/>
  <c r="E184" i="12"/>
  <c r="F182" i="12"/>
  <c r="E139" i="12"/>
  <c r="E181" i="12"/>
  <c r="E193" i="12"/>
  <c r="E138" i="12"/>
  <c r="E198" i="12"/>
  <c r="E195" i="12"/>
  <c r="E177" i="12"/>
  <c r="E197" i="12"/>
  <c r="F173" i="12"/>
  <c r="F195" i="12"/>
  <c r="E162" i="12"/>
  <c r="F184" i="12"/>
  <c r="F123" i="12"/>
  <c r="F194" i="12"/>
  <c r="F183" i="12"/>
  <c r="E146" i="12"/>
  <c r="F145" i="12"/>
  <c r="F140" i="12"/>
  <c r="F129" i="12"/>
  <c r="E190" i="12"/>
  <c r="F191" i="12"/>
  <c r="E179" i="12"/>
  <c r="E137" i="12"/>
  <c r="F202" i="12"/>
  <c r="E142" i="12"/>
  <c r="E192" i="12"/>
  <c r="F130" i="12"/>
  <c r="F187" i="12"/>
  <c r="E158" i="12"/>
  <c r="E203" i="12"/>
  <c r="F158" i="12"/>
  <c r="E171" i="12"/>
  <c r="F178" i="12"/>
  <c r="E147" i="12"/>
  <c r="F192" i="12"/>
  <c r="E121" i="12"/>
  <c r="F121" i="12"/>
  <c r="F159" i="12"/>
  <c r="E161" i="12"/>
  <c r="E175" i="12"/>
  <c r="E170" i="12"/>
  <c r="F122" i="12"/>
  <c r="E156" i="12"/>
  <c r="E152" i="12"/>
  <c r="E178" i="12"/>
  <c r="F208" i="12"/>
  <c r="F190" i="12"/>
  <c r="E132" i="12"/>
  <c r="E141" i="12"/>
  <c r="F155" i="12"/>
  <c r="E209" i="12"/>
  <c r="F157" i="12"/>
  <c r="F168" i="12"/>
  <c r="F172" i="12"/>
  <c r="F148" i="12"/>
  <c r="E199" i="12"/>
  <c r="E122" i="12"/>
  <c r="F198" i="12"/>
  <c r="F153" i="12"/>
  <c r="F171" i="12"/>
  <c r="F174" i="12"/>
  <c r="F176" i="12"/>
  <c r="E169" i="12"/>
  <c r="E123" i="12"/>
  <c r="F180" i="12"/>
  <c r="F161" i="12"/>
  <c r="F201" i="12"/>
  <c r="F133" i="12"/>
  <c r="E191" i="12"/>
  <c r="F124" i="12"/>
  <c r="E165" i="12"/>
  <c r="E196" i="12"/>
  <c r="F131" i="12"/>
  <c r="E153" i="12"/>
  <c r="F169" i="12"/>
  <c r="F146" i="12"/>
  <c r="E186" i="12"/>
  <c r="F164" i="12"/>
  <c r="E208" i="12"/>
  <c r="E160" i="12"/>
  <c r="E180" i="12"/>
  <c r="E172" i="12"/>
  <c r="F193" i="12"/>
  <c r="E145" i="12"/>
  <c r="E200" i="12"/>
  <c r="E128" i="12"/>
  <c r="E168" i="12"/>
  <c r="F186" i="12"/>
  <c r="F196" i="12"/>
  <c r="E157" i="12"/>
  <c r="F210" i="12"/>
  <c r="F200" i="12"/>
  <c r="E133" i="12"/>
  <c r="F204" i="12"/>
  <c r="E206" i="12"/>
  <c r="F152" i="12"/>
  <c r="F175" i="12"/>
  <c r="F207" i="12"/>
  <c r="E185" i="12"/>
  <c r="F156" i="12"/>
  <c r="E144" i="12"/>
  <c r="E164" i="12"/>
  <c r="F205" i="12"/>
  <c r="E182" i="12"/>
  <c r="E135" i="12"/>
  <c r="E129" i="12"/>
  <c r="E188" i="12"/>
  <c r="F143" i="12"/>
  <c r="F134" i="12"/>
  <c r="F141" i="12"/>
  <c r="F206" i="12"/>
  <c r="E167" i="12"/>
  <c r="E183" i="12"/>
  <c r="F149" i="12"/>
  <c r="F126" i="12"/>
  <c r="F177" i="12"/>
  <c r="F154" i="12"/>
  <c r="E126" i="12"/>
  <c r="F165" i="12"/>
  <c r="F170" i="12"/>
  <c r="F167" i="12"/>
  <c r="E176" i="12"/>
  <c r="E204" i="12"/>
  <c r="E143" i="12"/>
  <c r="F132" i="12"/>
  <c r="F144" i="12"/>
  <c r="F166" i="12"/>
  <c r="E173" i="12"/>
  <c r="E130" i="12"/>
  <c r="F189" i="12"/>
  <c r="E174" i="12"/>
  <c r="E125" i="12"/>
  <c r="F138" i="12"/>
  <c r="F188" i="12"/>
  <c r="E210" i="12"/>
  <c r="E189" i="12"/>
  <c r="F163" i="12"/>
  <c r="E149" i="12"/>
  <c r="F162" i="12"/>
  <c r="F199" i="12"/>
  <c r="E140" i="12"/>
  <c r="E154" i="12"/>
  <c r="F125" i="12"/>
  <c r="F197" i="12"/>
  <c r="F203" i="12"/>
  <c r="E207" i="12"/>
  <c r="E194" i="12"/>
  <c r="E124" i="12"/>
  <c r="E136" i="12"/>
  <c r="F185" i="12"/>
  <c r="F150" i="12"/>
  <c r="F136" i="12"/>
  <c r="F151" i="12"/>
  <c r="E134" i="12"/>
  <c r="E187" i="12"/>
  <c r="F209" i="12"/>
  <c r="E160" i="11"/>
  <c r="E156" i="11"/>
  <c r="F183" i="11"/>
  <c r="F204" i="11"/>
  <c r="F164" i="11"/>
  <c r="E178" i="11"/>
  <c r="F201" i="11"/>
  <c r="F195" i="11"/>
  <c r="F148" i="11"/>
  <c r="F189" i="11"/>
  <c r="E143" i="11"/>
  <c r="F165" i="11"/>
  <c r="F142" i="11"/>
  <c r="F139" i="11"/>
  <c r="E187" i="11"/>
  <c r="F173" i="11"/>
  <c r="E145" i="11"/>
  <c r="E202" i="11"/>
  <c r="F160" i="11"/>
  <c r="E148" i="11"/>
  <c r="E194" i="11"/>
  <c r="F172" i="11"/>
  <c r="F143" i="11"/>
  <c r="E177" i="11"/>
  <c r="E137" i="11"/>
  <c r="E146" i="11"/>
  <c r="F144" i="11"/>
  <c r="E149" i="11"/>
  <c r="F147" i="11"/>
  <c r="F126" i="11"/>
  <c r="F124" i="11"/>
  <c r="F122" i="11"/>
  <c r="F149" i="11"/>
  <c r="E151" i="11"/>
  <c r="E136" i="11"/>
  <c r="F131" i="11"/>
  <c r="E150" i="11"/>
  <c r="F123" i="11"/>
  <c r="F136" i="11"/>
  <c r="F141" i="11"/>
  <c r="F137" i="11"/>
  <c r="F138" i="11"/>
  <c r="E128" i="11"/>
  <c r="E205" i="11"/>
  <c r="E131" i="11"/>
  <c r="F167" i="11"/>
  <c r="E197" i="11"/>
  <c r="F197" i="11"/>
  <c r="E144" i="11"/>
  <c r="F128" i="11"/>
  <c r="F206" i="11"/>
  <c r="E126" i="11"/>
  <c r="E159" i="11"/>
  <c r="E142" i="11"/>
  <c r="E125" i="11"/>
  <c r="E162" i="11"/>
  <c r="E161" i="11"/>
  <c r="E158" i="11"/>
  <c r="F168" i="11"/>
  <c r="F203" i="11"/>
  <c r="E139" i="11"/>
  <c r="E186" i="11"/>
  <c r="F130" i="11"/>
  <c r="F153" i="11"/>
  <c r="E201" i="11"/>
  <c r="E192" i="11"/>
  <c r="E210" i="11"/>
  <c r="E203" i="11"/>
  <c r="E190" i="11"/>
  <c r="F150" i="11"/>
  <c r="E133" i="11"/>
  <c r="F121" i="11"/>
  <c r="E200" i="11"/>
  <c r="F190" i="11"/>
  <c r="F194" i="11"/>
  <c r="F163" i="11"/>
  <c r="F129" i="11"/>
  <c r="F182" i="11"/>
  <c r="E153" i="11"/>
  <c r="E206" i="11"/>
  <c r="E166" i="11"/>
  <c r="E155" i="11"/>
  <c r="F156" i="11"/>
  <c r="F207" i="11"/>
  <c r="E189" i="11"/>
  <c r="F184" i="11"/>
  <c r="F161" i="11"/>
  <c r="F155" i="11"/>
  <c r="E168" i="11"/>
  <c r="F135" i="11"/>
  <c r="F199" i="11"/>
  <c r="E120" i="11"/>
  <c r="E208" i="11"/>
  <c r="F127" i="11"/>
  <c r="F166" i="11"/>
  <c r="F179" i="11"/>
  <c r="E181" i="11"/>
  <c r="F152" i="11"/>
  <c r="E132" i="11"/>
  <c r="E170" i="11"/>
  <c r="F196" i="11"/>
  <c r="E188" i="11"/>
  <c r="E175" i="11"/>
  <c r="F181" i="11"/>
  <c r="E207" i="11"/>
  <c r="F162" i="11"/>
  <c r="F169" i="11"/>
  <c r="E174" i="11"/>
  <c r="E209" i="11"/>
  <c r="E184" i="11"/>
  <c r="E141" i="11"/>
  <c r="E180" i="11"/>
  <c r="E140" i="11"/>
  <c r="E193" i="11"/>
  <c r="F170" i="11"/>
  <c r="E130" i="11"/>
  <c r="E185" i="11"/>
  <c r="E154" i="11"/>
  <c r="E164" i="11"/>
  <c r="F132" i="11"/>
  <c r="E167" i="11"/>
  <c r="E199" i="11"/>
  <c r="F180" i="11"/>
  <c r="E171" i="11"/>
  <c r="E157" i="11"/>
  <c r="F134" i="11"/>
  <c r="F177" i="11"/>
  <c r="F154" i="11"/>
  <c r="F191" i="11"/>
  <c r="F209" i="11"/>
  <c r="E182" i="11"/>
  <c r="F158" i="11"/>
  <c r="E172" i="11"/>
  <c r="E173" i="11"/>
  <c r="E195" i="11"/>
  <c r="F145" i="11"/>
  <c r="F202" i="11"/>
  <c r="F178" i="11"/>
  <c r="F151" i="11"/>
  <c r="F159" i="11"/>
  <c r="F187" i="11"/>
  <c r="F175" i="11"/>
  <c r="E165" i="11"/>
  <c r="F140" i="11"/>
  <c r="E191" i="11"/>
  <c r="E127" i="11"/>
  <c r="F186" i="11"/>
  <c r="E196" i="11"/>
  <c r="F188" i="11"/>
  <c r="E134" i="11"/>
  <c r="E147" i="11"/>
  <c r="F146" i="11"/>
  <c r="F174" i="11"/>
  <c r="E176" i="11"/>
  <c r="F205" i="11"/>
  <c r="E124" i="11"/>
  <c r="E179" i="11"/>
  <c r="F185" i="11"/>
  <c r="F198" i="11"/>
  <c r="F176" i="11"/>
  <c r="F208" i="11"/>
  <c r="E123" i="11"/>
  <c r="E135" i="11"/>
  <c r="F200" i="11"/>
  <c r="F133" i="11"/>
  <c r="E152" i="11"/>
  <c r="F125" i="11"/>
  <c r="E204" i="11"/>
  <c r="F210" i="11"/>
  <c r="E198" i="11"/>
  <c r="F171" i="11"/>
  <c r="F157" i="11"/>
  <c r="E169" i="11"/>
  <c r="F192" i="11"/>
  <c r="E163" i="11"/>
  <c r="E183" i="11"/>
  <c r="E138" i="11"/>
  <c r="E129" i="11"/>
  <c r="A128" i="10"/>
  <c r="E119" i="10"/>
  <c r="A129" i="10"/>
  <c r="A130" i="10" s="1"/>
  <c r="A131" i="10" s="1"/>
  <c r="A132" i="10" s="1"/>
  <c r="A133" i="10" s="1"/>
  <c r="A134" i="10" s="1"/>
  <c r="A135" i="10" s="1"/>
  <c r="A136" i="10" s="1"/>
  <c r="A139" i="10" s="1"/>
  <c r="A140" i="10" s="1"/>
  <c r="A141" i="10" s="1"/>
  <c r="A142" i="10" s="1"/>
  <c r="A144" i="10" s="1"/>
  <c r="A165" i="14" l="1"/>
  <c r="F119" i="14"/>
  <c r="H111" i="12" a="1"/>
  <c r="H111" i="11" a="1"/>
  <c r="E209" i="10"/>
  <c r="E159" i="10"/>
  <c r="E164" i="10"/>
  <c r="E199" i="10"/>
  <c r="E203" i="10"/>
  <c r="E123" i="10"/>
  <c r="E167" i="10"/>
  <c r="E157" i="10"/>
  <c r="F180" i="10"/>
  <c r="E124" i="10"/>
  <c r="F186" i="10"/>
  <c r="F204" i="10"/>
  <c r="F139" i="10"/>
  <c r="E204" i="10"/>
  <c r="F201" i="10"/>
  <c r="F182" i="10"/>
  <c r="E169" i="10"/>
  <c r="F118" i="10"/>
  <c r="E153" i="10"/>
  <c r="E189" i="10"/>
  <c r="F210" i="10"/>
  <c r="E138" i="10"/>
  <c r="F120" i="10"/>
  <c r="E133" i="10"/>
  <c r="E165" i="10"/>
  <c r="F143" i="10"/>
  <c r="E179" i="10"/>
  <c r="F205" i="10"/>
  <c r="E172" i="10"/>
  <c r="F187" i="10"/>
  <c r="E130" i="10"/>
  <c r="F178" i="10"/>
  <c r="F155" i="10"/>
  <c r="F129" i="10"/>
  <c r="E193" i="10"/>
  <c r="F207" i="10"/>
  <c r="E158" i="10"/>
  <c r="E168" i="10"/>
  <c r="F131" i="10"/>
  <c r="F197" i="10"/>
  <c r="E137" i="10"/>
  <c r="F168" i="10"/>
  <c r="F132" i="10"/>
  <c r="E180" i="10"/>
  <c r="F209" i="10"/>
  <c r="F177" i="10"/>
  <c r="E166" i="10"/>
  <c r="F141" i="10"/>
  <c r="F145" i="10"/>
  <c r="F202" i="10"/>
  <c r="F165" i="10"/>
  <c r="E162" i="10"/>
  <c r="E152" i="10"/>
  <c r="E129" i="10"/>
  <c r="E170" i="10"/>
  <c r="F175" i="10"/>
  <c r="F138" i="10"/>
  <c r="E150" i="10"/>
  <c r="F196" i="10"/>
  <c r="E139" i="10"/>
  <c r="E196" i="10"/>
  <c r="F198" i="10"/>
  <c r="E198" i="10"/>
  <c r="E195" i="10"/>
  <c r="F188" i="10"/>
  <c r="E171" i="10"/>
  <c r="E120" i="10"/>
  <c r="F156" i="10"/>
  <c r="F169" i="10"/>
  <c r="E178" i="10"/>
  <c r="F181" i="10"/>
  <c r="F189" i="10"/>
  <c r="E128" i="10"/>
  <c r="F183" i="10"/>
  <c r="F173" i="10"/>
  <c r="F200" i="10"/>
  <c r="E176" i="10"/>
  <c r="F174" i="10"/>
  <c r="E177" i="10"/>
  <c r="F199" i="10"/>
  <c r="E187" i="10"/>
  <c r="E197" i="10"/>
  <c r="F193" i="10"/>
  <c r="F133" i="10"/>
  <c r="F124" i="10"/>
  <c r="E174" i="10"/>
  <c r="E147" i="10"/>
  <c r="E182" i="10"/>
  <c r="E142" i="10"/>
  <c r="F185" i="10"/>
  <c r="E135" i="10"/>
  <c r="E148" i="10"/>
  <c r="E183" i="10"/>
  <c r="E126" i="10"/>
  <c r="F127" i="10"/>
  <c r="F126" i="10"/>
  <c r="F122" i="10"/>
  <c r="F135" i="10"/>
  <c r="F137" i="10"/>
  <c r="F125" i="10"/>
  <c r="F160" i="10"/>
  <c r="E175" i="10"/>
  <c r="F121" i="10"/>
  <c r="E161" i="10"/>
  <c r="F153" i="10"/>
  <c r="F152" i="10"/>
  <c r="F157" i="10"/>
  <c r="F149" i="10"/>
  <c r="E208" i="10"/>
  <c r="F203" i="10"/>
  <c r="E202" i="10"/>
  <c r="F154" i="10"/>
  <c r="F144" i="10"/>
  <c r="E184" i="10"/>
  <c r="E141" i="10"/>
  <c r="F191" i="10"/>
  <c r="E125" i="10"/>
  <c r="F148" i="10"/>
  <c r="F134" i="10"/>
  <c r="F192" i="10"/>
  <c r="E143" i="10"/>
  <c r="F208" i="10"/>
  <c r="F167" i="10"/>
  <c r="E140" i="10"/>
  <c r="F190" i="10"/>
  <c r="F147" i="10"/>
  <c r="E201" i="10"/>
  <c r="F179" i="10"/>
  <c r="E192" i="10"/>
  <c r="E200" i="10"/>
  <c r="E206" i="10"/>
  <c r="F171" i="10"/>
  <c r="E149" i="10"/>
  <c r="E188" i="10"/>
  <c r="F123" i="10"/>
  <c r="F162" i="10"/>
  <c r="F194" i="10"/>
  <c r="E190" i="10"/>
  <c r="E146" i="10"/>
  <c r="E194" i="10"/>
  <c r="E205" i="10"/>
  <c r="E173" i="10"/>
  <c r="F146" i="10"/>
  <c r="E210" i="10"/>
  <c r="E121" i="10"/>
  <c r="F170" i="10"/>
  <c r="F176" i="10"/>
  <c r="F163" i="10"/>
  <c r="F159" i="10"/>
  <c r="E131" i="10"/>
  <c r="E154" i="10"/>
  <c r="F150" i="10"/>
  <c r="F172" i="10"/>
  <c r="F140" i="10"/>
  <c r="E186" i="10"/>
  <c r="E181" i="10"/>
  <c r="F161" i="10"/>
  <c r="E122" i="10"/>
  <c r="F128" i="10"/>
  <c r="F164" i="10"/>
  <c r="E134" i="10"/>
  <c r="F184" i="10"/>
  <c r="E160" i="10"/>
  <c r="F166" i="10"/>
  <c r="F151" i="10"/>
  <c r="F195" i="10"/>
  <c r="E127" i="10"/>
  <c r="F142" i="10"/>
  <c r="E156" i="10"/>
  <c r="E144" i="10"/>
  <c r="F158" i="10"/>
  <c r="F206" i="10"/>
  <c r="E185" i="10"/>
  <c r="E136" i="10"/>
  <c r="E207" i="10"/>
  <c r="E145" i="10"/>
  <c r="F130" i="10"/>
  <c r="F136" i="10"/>
  <c r="E191" i="10"/>
  <c r="E163" i="10"/>
  <c r="E132" i="10"/>
  <c r="E155" i="10"/>
  <c r="E151" i="10"/>
  <c r="A169" i="14" l="1"/>
  <c r="A172" i="14" s="1"/>
  <c r="A173" i="14" s="1"/>
  <c r="A174" i="14" s="1"/>
  <c r="A180" i="14" s="1"/>
  <c r="A186" i="14" s="1"/>
  <c r="A188" i="14" s="1"/>
  <c r="A193" i="14" s="1"/>
  <c r="A197" i="14" s="1"/>
  <c r="A201" i="14" s="1"/>
  <c r="A204" i="14" s="1"/>
  <c r="A206" i="14" s="1"/>
  <c r="A208" i="14" s="1"/>
  <c r="A209" i="14" s="1"/>
  <c r="F156" i="14" s="1"/>
  <c r="K113" i="12"/>
  <c r="M114" i="12"/>
  <c r="K118" i="12"/>
  <c r="M119" i="12"/>
  <c r="K123" i="12"/>
  <c r="M124" i="12"/>
  <c r="K128" i="12"/>
  <c r="M129" i="12"/>
  <c r="K133" i="12"/>
  <c r="M134" i="12"/>
  <c r="K138" i="12"/>
  <c r="M139" i="12"/>
  <c r="K143" i="12"/>
  <c r="M144" i="12"/>
  <c r="K148" i="12"/>
  <c r="M149" i="12"/>
  <c r="K153" i="12"/>
  <c r="M154" i="12"/>
  <c r="K158" i="12"/>
  <c r="M159" i="12"/>
  <c r="K163" i="12"/>
  <c r="M164" i="12"/>
  <c r="K168" i="12"/>
  <c r="M169" i="12"/>
  <c r="K173" i="12"/>
  <c r="M174" i="12"/>
  <c r="K178" i="12"/>
  <c r="M179" i="12"/>
  <c r="K183" i="12"/>
  <c r="M184" i="12"/>
  <c r="K188" i="12"/>
  <c r="M189" i="12"/>
  <c r="K193" i="12"/>
  <c r="M194" i="12"/>
  <c r="K198" i="12"/>
  <c r="M199" i="12"/>
  <c r="K203" i="12"/>
  <c r="M204" i="12"/>
  <c r="K208" i="12"/>
  <c r="M209" i="12"/>
  <c r="K207" i="12"/>
  <c r="L113" i="12"/>
  <c r="L118" i="12"/>
  <c r="L123" i="12"/>
  <c r="L128" i="12"/>
  <c r="L133" i="12"/>
  <c r="L138" i="12"/>
  <c r="L143" i="12"/>
  <c r="L148" i="12"/>
  <c r="L153" i="12"/>
  <c r="L158" i="12"/>
  <c r="L163" i="12"/>
  <c r="L168" i="12"/>
  <c r="L173" i="12"/>
  <c r="L178" i="12"/>
  <c r="L183" i="12"/>
  <c r="L188" i="12"/>
  <c r="L193" i="12"/>
  <c r="L198" i="12"/>
  <c r="L203" i="12"/>
  <c r="L208" i="12"/>
  <c r="H111" i="12"/>
  <c r="L112" i="12"/>
  <c r="L117" i="12"/>
  <c r="L122" i="12"/>
  <c r="L127" i="12"/>
  <c r="L132" i="12"/>
  <c r="K112" i="12"/>
  <c r="M113" i="12"/>
  <c r="K117" i="12"/>
  <c r="M118" i="12"/>
  <c r="K122" i="12"/>
  <c r="M123" i="12"/>
  <c r="K127" i="12"/>
  <c r="M128" i="12"/>
  <c r="K132" i="12"/>
  <c r="M133" i="12"/>
  <c r="K137" i="12"/>
  <c r="M138" i="12"/>
  <c r="K142" i="12"/>
  <c r="M143" i="12"/>
  <c r="K147" i="12"/>
  <c r="M148" i="12"/>
  <c r="K152" i="12"/>
  <c r="M153" i="12"/>
  <c r="K157" i="12"/>
  <c r="M158" i="12"/>
  <c r="K162" i="12"/>
  <c r="M163" i="12"/>
  <c r="K167" i="12"/>
  <c r="M168" i="12"/>
  <c r="K172" i="12"/>
  <c r="M173" i="12"/>
  <c r="K177" i="12"/>
  <c r="M178" i="12"/>
  <c r="K182" i="12"/>
  <c r="M183" i="12"/>
  <c r="K187" i="12"/>
  <c r="M188" i="12"/>
  <c r="K192" i="12"/>
  <c r="M193" i="12"/>
  <c r="K197" i="12"/>
  <c r="M198" i="12"/>
  <c r="K202" i="12"/>
  <c r="M203" i="12"/>
  <c r="M208" i="12"/>
  <c r="L114" i="12"/>
  <c r="L119" i="12"/>
  <c r="L124" i="12"/>
  <c r="L129" i="12"/>
  <c r="L134" i="12"/>
  <c r="L139" i="12"/>
  <c r="L144" i="12"/>
  <c r="L149" i="12"/>
  <c r="L154" i="12"/>
  <c r="L159" i="12"/>
  <c r="L164" i="12"/>
  <c r="L169" i="12"/>
  <c r="L174" i="12"/>
  <c r="L179" i="12"/>
  <c r="L184" i="12"/>
  <c r="L189" i="12"/>
  <c r="L194" i="12"/>
  <c r="L199" i="12"/>
  <c r="L204" i="12"/>
  <c r="L209" i="12"/>
  <c r="K115" i="12"/>
  <c r="M127" i="12"/>
  <c r="K141" i="12"/>
  <c r="L146" i="12"/>
  <c r="M151" i="12"/>
  <c r="K155" i="12"/>
  <c r="L160" i="12"/>
  <c r="M165" i="12"/>
  <c r="L172" i="12"/>
  <c r="M177" i="12"/>
  <c r="K179" i="12"/>
  <c r="K191" i="12"/>
  <c r="L196" i="12"/>
  <c r="M201" i="12"/>
  <c r="K205" i="12"/>
  <c r="L210" i="12"/>
  <c r="K121" i="12"/>
  <c r="M192" i="12"/>
  <c r="L115" i="12"/>
  <c r="K119" i="12"/>
  <c r="K125" i="12"/>
  <c r="K136" i="12"/>
  <c r="L141" i="12"/>
  <c r="M146" i="12"/>
  <c r="K150" i="12"/>
  <c r="L155" i="12"/>
  <c r="M160" i="12"/>
  <c r="L167" i="12"/>
  <c r="M172" i="12"/>
  <c r="K174" i="12"/>
  <c r="K186" i="12"/>
  <c r="L191" i="12"/>
  <c r="M196" i="12"/>
  <c r="K200" i="12"/>
  <c r="L205" i="12"/>
  <c r="M210" i="12"/>
  <c r="L125" i="12"/>
  <c r="K194" i="12"/>
  <c r="M115" i="12"/>
  <c r="M117" i="12"/>
  <c r="L136" i="12"/>
  <c r="M141" i="12"/>
  <c r="K145" i="12"/>
  <c r="L150" i="12"/>
  <c r="M155" i="12"/>
  <c r="L162" i="12"/>
  <c r="M167" i="12"/>
  <c r="K169" i="12"/>
  <c r="K181" i="12"/>
  <c r="L186" i="12"/>
  <c r="M191" i="12"/>
  <c r="K195" i="12"/>
  <c r="L200" i="12"/>
  <c r="M205" i="12"/>
  <c r="L121" i="12"/>
  <c r="M125" i="12"/>
  <c r="M132" i="12"/>
  <c r="K134" i="12"/>
  <c r="M136" i="12"/>
  <c r="K140" i="12"/>
  <c r="L145" i="12"/>
  <c r="M150" i="12"/>
  <c r="L157" i="12"/>
  <c r="M162" i="12"/>
  <c r="K164" i="12"/>
  <c r="K176" i="12"/>
  <c r="L181" i="12"/>
  <c r="M186" i="12"/>
  <c r="K190" i="12"/>
  <c r="L195" i="12"/>
  <c r="M200" i="12"/>
  <c r="L207" i="12"/>
  <c r="L171" i="12"/>
  <c r="L197" i="12"/>
  <c r="K204" i="12"/>
  <c r="L161" i="12"/>
  <c r="K201" i="12"/>
  <c r="M121" i="12"/>
  <c r="K126" i="12"/>
  <c r="K130" i="12"/>
  <c r="L140" i="12"/>
  <c r="M145" i="12"/>
  <c r="L152" i="12"/>
  <c r="M157" i="12"/>
  <c r="K159" i="12"/>
  <c r="K171" i="12"/>
  <c r="L176" i="12"/>
  <c r="M181" i="12"/>
  <c r="K185" i="12"/>
  <c r="L190" i="12"/>
  <c r="M195" i="12"/>
  <c r="L202" i="12"/>
  <c r="M207" i="12"/>
  <c r="K209" i="12"/>
  <c r="L130" i="12"/>
  <c r="K206" i="12"/>
  <c r="L182" i="12"/>
  <c r="L126" i="12"/>
  <c r="M140" i="12"/>
  <c r="L147" i="12"/>
  <c r="M152" i="12"/>
  <c r="K154" i="12"/>
  <c r="K166" i="12"/>
  <c r="M176" i="12"/>
  <c r="K180" i="12"/>
  <c r="L185" i="12"/>
  <c r="M190" i="12"/>
  <c r="M202" i="12"/>
  <c r="K116" i="12"/>
  <c r="K120" i="12"/>
  <c r="K124" i="12"/>
  <c r="M126" i="12"/>
  <c r="M130" i="12"/>
  <c r="L142" i="12"/>
  <c r="M147" i="12"/>
  <c r="K149" i="12"/>
  <c r="K161" i="12"/>
  <c r="L166" i="12"/>
  <c r="M171" i="12"/>
  <c r="K175" i="12"/>
  <c r="L180" i="12"/>
  <c r="M185" i="12"/>
  <c r="L192" i="12"/>
  <c r="M197" i="12"/>
  <c r="K199" i="12"/>
  <c r="M180" i="12"/>
  <c r="L206" i="12"/>
  <c r="K114" i="12"/>
  <c r="L116" i="12"/>
  <c r="L120" i="12"/>
  <c r="M122" i="12"/>
  <c r="K131" i="12"/>
  <c r="K135" i="12"/>
  <c r="L137" i="12"/>
  <c r="M142" i="12"/>
  <c r="K144" i="12"/>
  <c r="K156" i="12"/>
  <c r="M166" i="12"/>
  <c r="K170" i="12"/>
  <c r="L175" i="12"/>
  <c r="M112" i="12"/>
  <c r="M116" i="12"/>
  <c r="M120" i="12"/>
  <c r="L131" i="12"/>
  <c r="L135" i="12"/>
  <c r="M137" i="12"/>
  <c r="K139" i="12"/>
  <c r="K151" i="12"/>
  <c r="L156" i="12"/>
  <c r="M161" i="12"/>
  <c r="K165" i="12"/>
  <c r="L170" i="12"/>
  <c r="M175" i="12"/>
  <c r="M187" i="12"/>
  <c r="K189" i="12"/>
  <c r="K129" i="12"/>
  <c r="M131" i="12"/>
  <c r="M135" i="12"/>
  <c r="K146" i="12"/>
  <c r="L151" i="12"/>
  <c r="M156" i="12"/>
  <c r="K160" i="12"/>
  <c r="L165" i="12"/>
  <c r="M170" i="12"/>
  <c r="L177" i="12"/>
  <c r="M182" i="12"/>
  <c r="K184" i="12"/>
  <c r="K196" i="12"/>
  <c r="L201" i="12"/>
  <c r="M206" i="12"/>
  <c r="K210" i="12"/>
  <c r="L187" i="12"/>
  <c r="K115" i="11"/>
  <c r="M116" i="11"/>
  <c r="K120" i="11"/>
  <c r="M121" i="11"/>
  <c r="K125" i="11"/>
  <c r="M126" i="11"/>
  <c r="K130" i="11"/>
  <c r="M131" i="11"/>
  <c r="K135" i="11"/>
  <c r="M136" i="11"/>
  <c r="K140" i="11"/>
  <c r="M141" i="11"/>
  <c r="K145" i="11"/>
  <c r="M146" i="11"/>
  <c r="K150" i="11"/>
  <c r="M151" i="11"/>
  <c r="K155" i="11"/>
  <c r="M156" i="11"/>
  <c r="K160" i="11"/>
  <c r="M161" i="11"/>
  <c r="K165" i="11"/>
  <c r="M166" i="11"/>
  <c r="K170" i="11"/>
  <c r="M171" i="11"/>
  <c r="K175" i="11"/>
  <c r="M176" i="11"/>
  <c r="K180" i="11"/>
  <c r="M181" i="11"/>
  <c r="K185" i="11"/>
  <c r="M186" i="11"/>
  <c r="K190" i="11"/>
  <c r="M191" i="11"/>
  <c r="K195" i="11"/>
  <c r="M196" i="11"/>
  <c r="K200" i="11"/>
  <c r="M201" i="11"/>
  <c r="K205" i="11"/>
  <c r="M206" i="11"/>
  <c r="K210" i="11"/>
  <c r="L154" i="11"/>
  <c r="L174" i="11"/>
  <c r="L115" i="11"/>
  <c r="L120" i="11"/>
  <c r="L125" i="11"/>
  <c r="L130" i="11"/>
  <c r="L135" i="11"/>
  <c r="L140" i="11"/>
  <c r="L145" i="11"/>
  <c r="L150" i="11"/>
  <c r="L155" i="11"/>
  <c r="L160" i="11"/>
  <c r="L165" i="11"/>
  <c r="L170" i="11"/>
  <c r="L175" i="11"/>
  <c r="L180" i="11"/>
  <c r="L185" i="11"/>
  <c r="L190" i="11"/>
  <c r="L195" i="11"/>
  <c r="L200" i="11"/>
  <c r="L205" i="11"/>
  <c r="L210" i="11"/>
  <c r="L134" i="11"/>
  <c r="L144" i="11"/>
  <c r="L149" i="11"/>
  <c r="L159" i="11"/>
  <c r="K114" i="11"/>
  <c r="M115" i="11"/>
  <c r="K119" i="11"/>
  <c r="M120" i="11"/>
  <c r="K124" i="11"/>
  <c r="M125" i="11"/>
  <c r="K129" i="11"/>
  <c r="M130" i="11"/>
  <c r="K134" i="11"/>
  <c r="M135" i="11"/>
  <c r="K139" i="11"/>
  <c r="M140" i="11"/>
  <c r="K144" i="11"/>
  <c r="M145" i="11"/>
  <c r="K149" i="11"/>
  <c r="M150" i="11"/>
  <c r="K154" i="11"/>
  <c r="M155" i="11"/>
  <c r="K159" i="11"/>
  <c r="M160" i="11"/>
  <c r="K164" i="11"/>
  <c r="M165" i="11"/>
  <c r="K169" i="11"/>
  <c r="M170" i="11"/>
  <c r="K174" i="11"/>
  <c r="M175" i="11"/>
  <c r="K179" i="11"/>
  <c r="M180" i="11"/>
  <c r="K184" i="11"/>
  <c r="M185" i="11"/>
  <c r="K189" i="11"/>
  <c r="M190" i="11"/>
  <c r="K194" i="11"/>
  <c r="M195" i="11"/>
  <c r="K199" i="11"/>
  <c r="M200" i="11"/>
  <c r="K204" i="11"/>
  <c r="M205" i="11"/>
  <c r="K209" i="11"/>
  <c r="M210" i="11"/>
  <c r="L119" i="11"/>
  <c r="L139" i="11"/>
  <c r="L169" i="11"/>
  <c r="L116" i="11"/>
  <c r="L121" i="11"/>
  <c r="L126" i="11"/>
  <c r="L131" i="11"/>
  <c r="L136" i="11"/>
  <c r="L141" i="11"/>
  <c r="L146" i="11"/>
  <c r="L151" i="11"/>
  <c r="L156" i="11"/>
  <c r="L161" i="11"/>
  <c r="L166" i="11"/>
  <c r="L171" i="11"/>
  <c r="L176" i="11"/>
  <c r="L181" i="11"/>
  <c r="L186" i="11"/>
  <c r="L191" i="11"/>
  <c r="L196" i="11"/>
  <c r="L201" i="11"/>
  <c r="L206" i="11"/>
  <c r="L114" i="11"/>
  <c r="L124" i="11"/>
  <c r="L129" i="11"/>
  <c r="L164" i="11"/>
  <c r="M112" i="11"/>
  <c r="L117" i="11"/>
  <c r="M119" i="11"/>
  <c r="K128" i="11"/>
  <c r="M132" i="11"/>
  <c r="M134" i="11"/>
  <c r="K138" i="11"/>
  <c r="K142" i="11"/>
  <c r="M153" i="11"/>
  <c r="M157" i="11"/>
  <c r="L168" i="11"/>
  <c r="L184" i="11"/>
  <c r="M189" i="11"/>
  <c r="K191" i="11"/>
  <c r="K203" i="11"/>
  <c r="L208" i="11"/>
  <c r="K162" i="11"/>
  <c r="M168" i="11"/>
  <c r="K186" i="11"/>
  <c r="K198" i="11"/>
  <c r="M208" i="11"/>
  <c r="M203" i="11"/>
  <c r="M147" i="11"/>
  <c r="K113" i="11"/>
  <c r="M117" i="11"/>
  <c r="L128" i="11"/>
  <c r="L138" i="11"/>
  <c r="L142" i="11"/>
  <c r="K146" i="11"/>
  <c r="K158" i="11"/>
  <c r="L179" i="11"/>
  <c r="M184" i="11"/>
  <c r="L203" i="11"/>
  <c r="M143" i="11"/>
  <c r="H111" i="11"/>
  <c r="L113" i="11"/>
  <c r="K126" i="11"/>
  <c r="M128" i="11"/>
  <c r="M138" i="11"/>
  <c r="M142" i="11"/>
  <c r="M144" i="11"/>
  <c r="K148" i="11"/>
  <c r="K152" i="11"/>
  <c r="L158" i="11"/>
  <c r="L162" i="11"/>
  <c r="M179" i="11"/>
  <c r="K181" i="11"/>
  <c r="K193" i="11"/>
  <c r="L198" i="11"/>
  <c r="K207" i="11"/>
  <c r="L197" i="11"/>
  <c r="M113" i="11"/>
  <c r="M124" i="11"/>
  <c r="L148" i="11"/>
  <c r="L152" i="11"/>
  <c r="K156" i="11"/>
  <c r="M158" i="11"/>
  <c r="M162" i="11"/>
  <c r="K167" i="11"/>
  <c r="K177" i="11"/>
  <c r="K188" i="11"/>
  <c r="L193" i="11"/>
  <c r="M198" i="11"/>
  <c r="K202" i="11"/>
  <c r="L207" i="11"/>
  <c r="M159" i="11"/>
  <c r="K172" i="11"/>
  <c r="L187" i="11"/>
  <c r="L199" i="11"/>
  <c r="M187" i="11"/>
  <c r="K122" i="11"/>
  <c r="K133" i="11"/>
  <c r="K137" i="11"/>
  <c r="M148" i="11"/>
  <c r="M152" i="11"/>
  <c r="M154" i="11"/>
  <c r="K163" i="11"/>
  <c r="L167" i="11"/>
  <c r="K171" i="11"/>
  <c r="K173" i="11"/>
  <c r="L177" i="11"/>
  <c r="K183" i="11"/>
  <c r="L188" i="11"/>
  <c r="M193" i="11"/>
  <c r="K197" i="11"/>
  <c r="L202" i="11"/>
  <c r="M207" i="11"/>
  <c r="K127" i="11"/>
  <c r="L178" i="11"/>
  <c r="M204" i="11"/>
  <c r="L182" i="11"/>
  <c r="L194" i="11"/>
  <c r="M199" i="11"/>
  <c r="K118" i="11"/>
  <c r="L122" i="11"/>
  <c r="K131" i="11"/>
  <c r="L133" i="11"/>
  <c r="L137" i="11"/>
  <c r="K141" i="11"/>
  <c r="L163" i="11"/>
  <c r="M167" i="11"/>
  <c r="M169" i="11"/>
  <c r="L173" i="11"/>
  <c r="M177" i="11"/>
  <c r="L183" i="11"/>
  <c r="M188" i="11"/>
  <c r="K192" i="11"/>
  <c r="L209" i="11"/>
  <c r="L147" i="11"/>
  <c r="K182" i="11"/>
  <c r="M192" i="11"/>
  <c r="L172" i="11"/>
  <c r="M178" i="11"/>
  <c r="K201" i="11"/>
  <c r="K116" i="11"/>
  <c r="L118" i="11"/>
  <c r="M122" i="11"/>
  <c r="M129" i="11"/>
  <c r="M133" i="11"/>
  <c r="M137" i="11"/>
  <c r="M139" i="11"/>
  <c r="K143" i="11"/>
  <c r="K147" i="11"/>
  <c r="K161" i="11"/>
  <c r="M163" i="11"/>
  <c r="M173" i="11"/>
  <c r="K178" i="11"/>
  <c r="M183" i="11"/>
  <c r="K187" i="11"/>
  <c r="L192" i="11"/>
  <c r="M197" i="11"/>
  <c r="L204" i="11"/>
  <c r="M209" i="11"/>
  <c r="K206" i="11"/>
  <c r="K176" i="11"/>
  <c r="M114" i="11"/>
  <c r="M118" i="11"/>
  <c r="K123" i="11"/>
  <c r="L143" i="11"/>
  <c r="K151" i="11"/>
  <c r="K112" i="11"/>
  <c r="L123" i="11"/>
  <c r="L127" i="11"/>
  <c r="K132" i="11"/>
  <c r="M149" i="11"/>
  <c r="K157" i="11"/>
  <c r="K166" i="11"/>
  <c r="L112" i="11"/>
  <c r="K117" i="11"/>
  <c r="K121" i="11"/>
  <c r="M123" i="11"/>
  <c r="M127" i="11"/>
  <c r="L132" i="11"/>
  <c r="K136" i="11"/>
  <c r="L153" i="11"/>
  <c r="L157" i="11"/>
  <c r="M164" i="11"/>
  <c r="K168" i="11"/>
  <c r="M172" i="11"/>
  <c r="M174" i="11"/>
  <c r="M182" i="11"/>
  <c r="L189" i="11"/>
  <c r="M194" i="11"/>
  <c r="K196" i="11"/>
  <c r="K208" i="11"/>
  <c r="M202" i="11"/>
  <c r="K153" i="11"/>
  <c r="H111" i="10" a="1"/>
  <c r="E155" i="14" l="1"/>
  <c r="F206" i="14"/>
  <c r="E192" i="14"/>
  <c r="E201" i="14"/>
  <c r="E178" i="14"/>
  <c r="F193" i="14"/>
  <c r="E182" i="14"/>
  <c r="E205" i="14"/>
  <c r="E122" i="14"/>
  <c r="F183" i="14"/>
  <c r="F155" i="14"/>
  <c r="E141" i="14"/>
  <c r="E191" i="14"/>
  <c r="F186" i="14"/>
  <c r="E156" i="14"/>
  <c r="F154" i="14"/>
  <c r="F199" i="14"/>
  <c r="F150" i="14"/>
  <c r="F138" i="14"/>
  <c r="F148" i="14"/>
  <c r="F169" i="14"/>
  <c r="F180" i="14"/>
  <c r="F207" i="14"/>
  <c r="F121" i="14"/>
  <c r="E183" i="14"/>
  <c r="E200" i="14"/>
  <c r="E172" i="14"/>
  <c r="E179" i="14"/>
  <c r="F146" i="14"/>
  <c r="E157" i="14"/>
  <c r="F160" i="14"/>
  <c r="E196" i="14"/>
  <c r="E159" i="14"/>
  <c r="E152" i="14"/>
  <c r="E180" i="14"/>
  <c r="E190" i="14"/>
  <c r="E128" i="14"/>
  <c r="E119" i="14"/>
  <c r="F195" i="14"/>
  <c r="F196" i="14"/>
  <c r="F179" i="14"/>
  <c r="E194" i="14"/>
  <c r="E154" i="14"/>
  <c r="F143" i="14"/>
  <c r="F165" i="14"/>
  <c r="E158" i="14"/>
  <c r="E142" i="14"/>
  <c r="E203" i="14"/>
  <c r="E120" i="14"/>
  <c r="F210" i="14"/>
  <c r="F175" i="14"/>
  <c r="F208" i="14"/>
  <c r="E146" i="14"/>
  <c r="E125" i="14"/>
  <c r="E148" i="14"/>
  <c r="F184" i="14"/>
  <c r="E176" i="14"/>
  <c r="F171" i="14"/>
  <c r="E129" i="14"/>
  <c r="E130" i="14"/>
  <c r="F189" i="14"/>
  <c r="E160" i="14"/>
  <c r="E138" i="14"/>
  <c r="E171" i="14"/>
  <c r="F161" i="14"/>
  <c r="E198" i="14"/>
  <c r="E186" i="14"/>
  <c r="F181" i="14"/>
  <c r="E149" i="14"/>
  <c r="E134" i="14"/>
  <c r="F124" i="14"/>
  <c r="E207" i="14"/>
  <c r="F157" i="14"/>
  <c r="F137" i="14"/>
  <c r="E151" i="14"/>
  <c r="E143" i="14"/>
  <c r="F134" i="14"/>
  <c r="E162" i="14"/>
  <c r="E206" i="14"/>
  <c r="E124" i="14"/>
  <c r="E174" i="14"/>
  <c r="E165" i="14"/>
  <c r="F177" i="14"/>
  <c r="F153" i="14"/>
  <c r="E187" i="14"/>
  <c r="F140" i="14"/>
  <c r="F192" i="14"/>
  <c r="F201" i="14"/>
  <c r="F190" i="14"/>
  <c r="F123" i="14"/>
  <c r="E210" i="14"/>
  <c r="F131" i="14"/>
  <c r="F200" i="14"/>
  <c r="E202" i="14"/>
  <c r="F205" i="14"/>
  <c r="F126" i="14"/>
  <c r="E135" i="14"/>
  <c r="E163" i="14"/>
  <c r="E185" i="14"/>
  <c r="E170" i="14"/>
  <c r="E139" i="14"/>
  <c r="F198" i="14"/>
  <c r="F191" i="14"/>
  <c r="E153" i="14"/>
  <c r="F145" i="14"/>
  <c r="F185" i="14"/>
  <c r="E173" i="14"/>
  <c r="F127" i="14"/>
  <c r="E168" i="14"/>
  <c r="E161" i="14"/>
  <c r="F142" i="14"/>
  <c r="F129" i="14"/>
  <c r="F178" i="14"/>
  <c r="E137" i="14"/>
  <c r="F174" i="14"/>
  <c r="F173" i="14"/>
  <c r="E140" i="14"/>
  <c r="E177" i="14"/>
  <c r="F130" i="14"/>
  <c r="E209" i="14"/>
  <c r="F187" i="14"/>
  <c r="F166" i="14"/>
  <c r="F132" i="14"/>
  <c r="F136" i="14"/>
  <c r="F128" i="14"/>
  <c r="E121" i="14"/>
  <c r="F158" i="14"/>
  <c r="F172" i="14"/>
  <c r="F164" i="14"/>
  <c r="F122" i="14"/>
  <c r="E195" i="14"/>
  <c r="F182" i="14"/>
  <c r="E127" i="14"/>
  <c r="F159" i="14"/>
  <c r="E189" i="14"/>
  <c r="F202" i="14"/>
  <c r="F197" i="14"/>
  <c r="E204" i="14"/>
  <c r="F147" i="14"/>
  <c r="E193" i="14"/>
  <c r="F162" i="14"/>
  <c r="F141" i="14"/>
  <c r="E133" i="14"/>
  <c r="E166" i="14"/>
  <c r="F209" i="14"/>
  <c r="E123" i="14"/>
  <c r="E167" i="14"/>
  <c r="E164" i="14"/>
  <c r="E145" i="14"/>
  <c r="F125" i="14"/>
  <c r="F170" i="14"/>
  <c r="F120" i="14"/>
  <c r="E136" i="14"/>
  <c r="E181" i="14"/>
  <c r="F167" i="14"/>
  <c r="F194" i="14"/>
  <c r="F163" i="14"/>
  <c r="F149" i="14"/>
  <c r="E144" i="14"/>
  <c r="F168" i="14"/>
  <c r="F204" i="14"/>
  <c r="E199" i="14"/>
  <c r="F144" i="14"/>
  <c r="F133" i="14"/>
  <c r="F203" i="14"/>
  <c r="E188" i="14"/>
  <c r="E147" i="14"/>
  <c r="E175" i="14"/>
  <c r="E150" i="14"/>
  <c r="E184" i="14"/>
  <c r="F152" i="14"/>
  <c r="F139" i="14"/>
  <c r="E197" i="14"/>
  <c r="E132" i="14"/>
  <c r="E126" i="14"/>
  <c r="F151" i="14"/>
  <c r="E208" i="14"/>
  <c r="E169" i="14"/>
  <c r="F176" i="14"/>
  <c r="E131" i="14"/>
  <c r="F135" i="14"/>
  <c r="F188" i="14"/>
  <c r="K111" i="12"/>
  <c r="L111" i="12"/>
  <c r="M111" i="12"/>
  <c r="M111" i="11"/>
  <c r="L111" i="11"/>
  <c r="K111" i="11"/>
  <c r="H111" i="10"/>
  <c r="L112" i="10"/>
  <c r="L117" i="10"/>
  <c r="L122" i="10"/>
  <c r="L127" i="10"/>
  <c r="L132" i="10"/>
  <c r="L137" i="10"/>
  <c r="L142" i="10"/>
  <c r="L147" i="10"/>
  <c r="L152" i="10"/>
  <c r="L157" i="10"/>
  <c r="L162" i="10"/>
  <c r="L167" i="10"/>
  <c r="L172" i="10"/>
  <c r="L177" i="10"/>
  <c r="L182" i="10"/>
  <c r="L187" i="10"/>
  <c r="L192" i="10"/>
  <c r="L197" i="10"/>
  <c r="L202" i="10"/>
  <c r="L207" i="10"/>
  <c r="L136" i="10"/>
  <c r="L151" i="10"/>
  <c r="M112" i="10"/>
  <c r="K116" i="10"/>
  <c r="M117" i="10"/>
  <c r="K121" i="10"/>
  <c r="M122" i="10"/>
  <c r="K126" i="10"/>
  <c r="M127" i="10"/>
  <c r="K131" i="10"/>
  <c r="M132" i="10"/>
  <c r="K136" i="10"/>
  <c r="M137" i="10"/>
  <c r="K141" i="10"/>
  <c r="M142" i="10"/>
  <c r="K146" i="10"/>
  <c r="M147" i="10"/>
  <c r="K151" i="10"/>
  <c r="M152" i="10"/>
  <c r="K156" i="10"/>
  <c r="M157" i="10"/>
  <c r="K161" i="10"/>
  <c r="M162" i="10"/>
  <c r="K166" i="10"/>
  <c r="M167" i="10"/>
  <c r="K171" i="10"/>
  <c r="M172" i="10"/>
  <c r="K176" i="10"/>
  <c r="M177" i="10"/>
  <c r="K181" i="10"/>
  <c r="M182" i="10"/>
  <c r="K186" i="10"/>
  <c r="M187" i="10"/>
  <c r="K191" i="10"/>
  <c r="M192" i="10"/>
  <c r="K196" i="10"/>
  <c r="M197" i="10"/>
  <c r="K201" i="10"/>
  <c r="M202" i="10"/>
  <c r="K206" i="10"/>
  <c r="M207" i="10"/>
  <c r="L116" i="10"/>
  <c r="L121" i="10"/>
  <c r="L131" i="10"/>
  <c r="L146" i="10"/>
  <c r="K112" i="10"/>
  <c r="M113" i="10"/>
  <c r="K117" i="10"/>
  <c r="M118" i="10"/>
  <c r="K122" i="10"/>
  <c r="M123" i="10"/>
  <c r="K127" i="10"/>
  <c r="M128" i="10"/>
  <c r="K132" i="10"/>
  <c r="M133" i="10"/>
  <c r="K137" i="10"/>
  <c r="M138" i="10"/>
  <c r="K142" i="10"/>
  <c r="M143" i="10"/>
  <c r="K147" i="10"/>
  <c r="M148" i="10"/>
  <c r="K152" i="10"/>
  <c r="M153" i="10"/>
  <c r="K157" i="10"/>
  <c r="M158" i="10"/>
  <c r="K162" i="10"/>
  <c r="M163" i="10"/>
  <c r="K167" i="10"/>
  <c r="M168" i="10"/>
  <c r="K172" i="10"/>
  <c r="M173" i="10"/>
  <c r="K177" i="10"/>
  <c r="M178" i="10"/>
  <c r="K182" i="10"/>
  <c r="M183" i="10"/>
  <c r="K187" i="10"/>
  <c r="M188" i="10"/>
  <c r="K192" i="10"/>
  <c r="M193" i="10"/>
  <c r="K197" i="10"/>
  <c r="M198" i="10"/>
  <c r="K202" i="10"/>
  <c r="M203" i="10"/>
  <c r="K207" i="10"/>
  <c r="M208" i="10"/>
  <c r="L126" i="10"/>
  <c r="L141" i="10"/>
  <c r="L118" i="10"/>
  <c r="L120" i="10"/>
  <c r="M125" i="10"/>
  <c r="M129" i="10"/>
  <c r="M139" i="10"/>
  <c r="M145" i="10"/>
  <c r="K154" i="10"/>
  <c r="M160" i="10"/>
  <c r="L165" i="10"/>
  <c r="K170" i="10"/>
  <c r="L178" i="10"/>
  <c r="K183" i="10"/>
  <c r="M186" i="10"/>
  <c r="L191" i="10"/>
  <c r="M194" i="10"/>
  <c r="L199" i="10"/>
  <c r="M205" i="10"/>
  <c r="K210" i="10"/>
  <c r="K159" i="10"/>
  <c r="L183" i="10"/>
  <c r="K188" i="10"/>
  <c r="L175" i="10"/>
  <c r="L201" i="10"/>
  <c r="L189" i="10"/>
  <c r="K113" i="10"/>
  <c r="M120" i="10"/>
  <c r="K149" i="10"/>
  <c r="L154" i="10"/>
  <c r="M165" i="10"/>
  <c r="L170" i="10"/>
  <c r="K175" i="10"/>
  <c r="M191" i="10"/>
  <c r="L196" i="10"/>
  <c r="M199" i="10"/>
  <c r="K204" i="10"/>
  <c r="L210" i="10"/>
  <c r="K209" i="10"/>
  <c r="K200" i="10"/>
  <c r="K155" i="10"/>
  <c r="M171" i="10"/>
  <c r="M179" i="10"/>
  <c r="L113" i="10"/>
  <c r="K124" i="10"/>
  <c r="K130" i="10"/>
  <c r="K134" i="10"/>
  <c r="M136" i="10"/>
  <c r="K138" i="10"/>
  <c r="K140" i="10"/>
  <c r="K144" i="10"/>
  <c r="L149" i="10"/>
  <c r="M154" i="10"/>
  <c r="L159" i="10"/>
  <c r="K164" i="10"/>
  <c r="M170" i="10"/>
  <c r="K180" i="10"/>
  <c r="L188" i="10"/>
  <c r="K193" i="10"/>
  <c r="M196" i="10"/>
  <c r="L204" i="10"/>
  <c r="M210" i="10"/>
  <c r="L176" i="10"/>
  <c r="L208" i="10"/>
  <c r="L181" i="10"/>
  <c r="K115" i="10"/>
  <c r="K119" i="10"/>
  <c r="L124" i="10"/>
  <c r="L130" i="10"/>
  <c r="L134" i="10"/>
  <c r="L138" i="10"/>
  <c r="L140" i="10"/>
  <c r="L144" i="10"/>
  <c r="M149" i="10"/>
  <c r="M151" i="10"/>
  <c r="K153" i="10"/>
  <c r="L156" i="10"/>
  <c r="M159" i="10"/>
  <c r="L164" i="10"/>
  <c r="K169" i="10"/>
  <c r="M175" i="10"/>
  <c r="L180" i="10"/>
  <c r="K185" i="10"/>
  <c r="L193" i="10"/>
  <c r="K198" i="10"/>
  <c r="M201" i="10"/>
  <c r="M204" i="10"/>
  <c r="L115" i="10"/>
  <c r="L119" i="10"/>
  <c r="M124" i="10"/>
  <c r="M126" i="10"/>
  <c r="K128" i="10"/>
  <c r="M130" i="10"/>
  <c r="M134" i="10"/>
  <c r="M140" i="10"/>
  <c r="M144" i="10"/>
  <c r="M146" i="10"/>
  <c r="K148" i="10"/>
  <c r="L153" i="10"/>
  <c r="M156" i="10"/>
  <c r="L161" i="10"/>
  <c r="M164" i="10"/>
  <c r="L169" i="10"/>
  <c r="K174" i="10"/>
  <c r="M180" i="10"/>
  <c r="L185" i="10"/>
  <c r="K190" i="10"/>
  <c r="L198" i="10"/>
  <c r="K203" i="10"/>
  <c r="L206" i="10"/>
  <c r="L209" i="10"/>
  <c r="L203" i="10"/>
  <c r="M206" i="10"/>
  <c r="M209" i="10"/>
  <c r="L163" i="10"/>
  <c r="K189" i="10"/>
  <c r="M115" i="10"/>
  <c r="M119" i="10"/>
  <c r="M121" i="10"/>
  <c r="K123" i="10"/>
  <c r="L128" i="10"/>
  <c r="L148" i="10"/>
  <c r="K158" i="10"/>
  <c r="M161" i="10"/>
  <c r="L166" i="10"/>
  <c r="M169" i="10"/>
  <c r="L174" i="10"/>
  <c r="K179" i="10"/>
  <c r="M185" i="10"/>
  <c r="L190" i="10"/>
  <c r="K195" i="10"/>
  <c r="L184" i="10"/>
  <c r="L200" i="10"/>
  <c r="L123" i="10"/>
  <c r="K135" i="10"/>
  <c r="L158" i="10"/>
  <c r="K163" i="10"/>
  <c r="M166" i="10"/>
  <c r="L171" i="10"/>
  <c r="M174" i="10"/>
  <c r="L179" i="10"/>
  <c r="K184" i="10"/>
  <c r="M190" i="10"/>
  <c r="L195" i="10"/>
  <c r="K208" i="10"/>
  <c r="K150" i="10"/>
  <c r="M195" i="10"/>
  <c r="M184" i="10"/>
  <c r="K114" i="10"/>
  <c r="L135" i="10"/>
  <c r="K168" i="10"/>
  <c r="L114" i="10"/>
  <c r="K125" i="10"/>
  <c r="K129" i="10"/>
  <c r="M131" i="10"/>
  <c r="K133" i="10"/>
  <c r="M135" i="10"/>
  <c r="K139" i="10"/>
  <c r="M141" i="10"/>
  <c r="K143" i="10"/>
  <c r="K145" i="10"/>
  <c r="L150" i="10"/>
  <c r="L155" i="10"/>
  <c r="K160" i="10"/>
  <c r="L168" i="10"/>
  <c r="K173" i="10"/>
  <c r="M176" i="10"/>
  <c r="K194" i="10"/>
  <c r="M200" i="10"/>
  <c r="K205" i="10"/>
  <c r="M114" i="10"/>
  <c r="M116" i="10"/>
  <c r="K118" i="10"/>
  <c r="K120" i="10"/>
  <c r="L125" i="10"/>
  <c r="L129" i="10"/>
  <c r="L133" i="10"/>
  <c r="L139" i="10"/>
  <c r="L143" i="10"/>
  <c r="L145" i="10"/>
  <c r="M150" i="10"/>
  <c r="M155" i="10"/>
  <c r="L160" i="10"/>
  <c r="K165" i="10"/>
  <c r="L173" i="10"/>
  <c r="K178" i="10"/>
  <c r="M181" i="10"/>
  <c r="L186" i="10"/>
  <c r="M189" i="10"/>
  <c r="L194" i="10"/>
  <c r="K199" i="10"/>
  <c r="L205" i="10"/>
  <c r="H111" i="14" l="1" a="1"/>
  <c r="K111" i="10"/>
  <c r="L111" i="10"/>
  <c r="M111" i="10"/>
  <c r="K115" i="14" l="1"/>
  <c r="M116" i="14"/>
  <c r="K120" i="14"/>
  <c r="M121" i="14"/>
  <c r="K125" i="14"/>
  <c r="M126" i="14"/>
  <c r="K130" i="14"/>
  <c r="M131" i="14"/>
  <c r="K135" i="14"/>
  <c r="M136" i="14"/>
  <c r="K140" i="14"/>
  <c r="M141" i="14"/>
  <c r="K145" i="14"/>
  <c r="M146" i="14"/>
  <c r="K150" i="14"/>
  <c r="M151" i="14"/>
  <c r="K155" i="14"/>
  <c r="M156" i="14"/>
  <c r="K160" i="14"/>
  <c r="M161" i="14"/>
  <c r="K165" i="14"/>
  <c r="M166" i="14"/>
  <c r="K170" i="14"/>
  <c r="M171" i="14"/>
  <c r="K175" i="14"/>
  <c r="M176" i="14"/>
  <c r="K180" i="14"/>
  <c r="M181" i="14"/>
  <c r="K185" i="14"/>
  <c r="M186" i="14"/>
  <c r="K190" i="14"/>
  <c r="M191" i="14"/>
  <c r="K195" i="14"/>
  <c r="M196" i="14"/>
  <c r="K200" i="14"/>
  <c r="M201" i="14"/>
  <c r="K205" i="14"/>
  <c r="M206" i="14"/>
  <c r="K210" i="14"/>
  <c r="L119" i="14"/>
  <c r="L124" i="14"/>
  <c r="L115" i="14"/>
  <c r="L120" i="14"/>
  <c r="L125" i="14"/>
  <c r="L130" i="14"/>
  <c r="L135" i="14"/>
  <c r="L140" i="14"/>
  <c r="L145" i="14"/>
  <c r="L150" i="14"/>
  <c r="L155" i="14"/>
  <c r="L160" i="14"/>
  <c r="L165" i="14"/>
  <c r="L170" i="14"/>
  <c r="L175" i="14"/>
  <c r="L180" i="14"/>
  <c r="L185" i="14"/>
  <c r="L190" i="14"/>
  <c r="L195" i="14"/>
  <c r="L200" i="14"/>
  <c r="L205" i="14"/>
  <c r="L210" i="14"/>
  <c r="L114" i="14"/>
  <c r="L129" i="14"/>
  <c r="L134" i="14"/>
  <c r="L139" i="14"/>
  <c r="L149" i="14"/>
  <c r="L154" i="14"/>
  <c r="K114" i="14"/>
  <c r="M115" i="14"/>
  <c r="K119" i="14"/>
  <c r="M120" i="14"/>
  <c r="K124" i="14"/>
  <c r="M125" i="14"/>
  <c r="K129" i="14"/>
  <c r="M130" i="14"/>
  <c r="K134" i="14"/>
  <c r="M135" i="14"/>
  <c r="K139" i="14"/>
  <c r="M140" i="14"/>
  <c r="K144" i="14"/>
  <c r="M145" i="14"/>
  <c r="K149" i="14"/>
  <c r="M150" i="14"/>
  <c r="K154" i="14"/>
  <c r="M155" i="14"/>
  <c r="K159" i="14"/>
  <c r="M160" i="14"/>
  <c r="K164" i="14"/>
  <c r="M165" i="14"/>
  <c r="K169" i="14"/>
  <c r="M170" i="14"/>
  <c r="K174" i="14"/>
  <c r="M175" i="14"/>
  <c r="K179" i="14"/>
  <c r="M180" i="14"/>
  <c r="K184" i="14"/>
  <c r="M185" i="14"/>
  <c r="K189" i="14"/>
  <c r="M190" i="14"/>
  <c r="K194" i="14"/>
  <c r="M195" i="14"/>
  <c r="K199" i="14"/>
  <c r="M200" i="14"/>
  <c r="K204" i="14"/>
  <c r="M205" i="14"/>
  <c r="K209" i="14"/>
  <c r="M210" i="14"/>
  <c r="L144" i="14"/>
  <c r="L116" i="14"/>
  <c r="L121" i="14"/>
  <c r="L126" i="14"/>
  <c r="L131" i="14"/>
  <c r="L136" i="14"/>
  <c r="L141" i="14"/>
  <c r="L146" i="14"/>
  <c r="L151" i="14"/>
  <c r="L156" i="14"/>
  <c r="L161" i="14"/>
  <c r="L166" i="14"/>
  <c r="L171" i="14"/>
  <c r="L176" i="14"/>
  <c r="L181" i="14"/>
  <c r="L186" i="14"/>
  <c r="L191" i="14"/>
  <c r="L196" i="14"/>
  <c r="L201" i="14"/>
  <c r="L206" i="14"/>
  <c r="M112" i="14"/>
  <c r="M114" i="14"/>
  <c r="K118" i="14"/>
  <c r="K122" i="14"/>
  <c r="M143" i="14"/>
  <c r="M147" i="14"/>
  <c r="L152" i="14"/>
  <c r="M154" i="14"/>
  <c r="M158" i="14"/>
  <c r="K167" i="14"/>
  <c r="M172" i="14"/>
  <c r="K178" i="14"/>
  <c r="L183" i="14"/>
  <c r="L198" i="14"/>
  <c r="M203" i="14"/>
  <c r="L207" i="14"/>
  <c r="K126" i="14"/>
  <c r="K148" i="14"/>
  <c r="L167" i="14"/>
  <c r="M183" i="14"/>
  <c r="K187" i="14"/>
  <c r="M207" i="14"/>
  <c r="L118" i="14"/>
  <c r="L122" i="14"/>
  <c r="K132" i="14"/>
  <c r="M152" i="14"/>
  <c r="K162" i="14"/>
  <c r="L178" i="14"/>
  <c r="L189" i="14"/>
  <c r="K193" i="14"/>
  <c r="M198" i="14"/>
  <c r="K202" i="14"/>
  <c r="K168" i="14"/>
  <c r="H111" i="14"/>
  <c r="M118" i="14"/>
  <c r="M122" i="14"/>
  <c r="M124" i="14"/>
  <c r="K128" i="14"/>
  <c r="L132" i="14"/>
  <c r="K136" i="14"/>
  <c r="K142" i="14"/>
  <c r="L148" i="14"/>
  <c r="K157" i="14"/>
  <c r="L162" i="14"/>
  <c r="M167" i="14"/>
  <c r="L169" i="14"/>
  <c r="K173" i="14"/>
  <c r="M178" i="14"/>
  <c r="K182" i="14"/>
  <c r="L187" i="14"/>
  <c r="M189" i="14"/>
  <c r="K191" i="14"/>
  <c r="L193" i="14"/>
  <c r="K197" i="14"/>
  <c r="L202" i="14"/>
  <c r="L128" i="14"/>
  <c r="M132" i="14"/>
  <c r="M134" i="14"/>
  <c r="K138" i="14"/>
  <c r="L142" i="14"/>
  <c r="K146" i="14"/>
  <c r="M148" i="14"/>
  <c r="L157" i="14"/>
  <c r="M162" i="14"/>
  <c r="L164" i="14"/>
  <c r="M169" i="14"/>
  <c r="K171" i="14"/>
  <c r="L173" i="14"/>
  <c r="K177" i="14"/>
  <c r="L182" i="14"/>
  <c r="M187" i="14"/>
  <c r="M193" i="14"/>
  <c r="L197" i="14"/>
  <c r="M202" i="14"/>
  <c r="L204" i="14"/>
  <c r="K208" i="14"/>
  <c r="M188" i="14"/>
  <c r="K192" i="14"/>
  <c r="K113" i="14"/>
  <c r="K117" i="14"/>
  <c r="M128" i="14"/>
  <c r="L138" i="14"/>
  <c r="M142" i="14"/>
  <c r="M144" i="14"/>
  <c r="M157" i="14"/>
  <c r="L159" i="14"/>
  <c r="M164" i="14"/>
  <c r="K166" i="14"/>
  <c r="M173" i="14"/>
  <c r="L177" i="14"/>
  <c r="M182" i="14"/>
  <c r="M197" i="14"/>
  <c r="M204" i="14"/>
  <c r="K206" i="14"/>
  <c r="L208" i="14"/>
  <c r="L113" i="14"/>
  <c r="L117" i="14"/>
  <c r="K121" i="14"/>
  <c r="M138" i="14"/>
  <c r="K153" i="14"/>
  <c r="M159" i="14"/>
  <c r="K161" i="14"/>
  <c r="M177" i="14"/>
  <c r="L184" i="14"/>
  <c r="K188" i="14"/>
  <c r="L199" i="14"/>
  <c r="M208" i="14"/>
  <c r="L194" i="14"/>
  <c r="M113" i="14"/>
  <c r="M117" i="14"/>
  <c r="M119" i="14"/>
  <c r="K123" i="14"/>
  <c r="K127" i="14"/>
  <c r="K131" i="14"/>
  <c r="K151" i="14"/>
  <c r="L153" i="14"/>
  <c r="L179" i="14"/>
  <c r="M184" i="14"/>
  <c r="K186" i="14"/>
  <c r="L188" i="14"/>
  <c r="M199" i="14"/>
  <c r="K201" i="14"/>
  <c r="M149" i="14"/>
  <c r="M179" i="14"/>
  <c r="K181" i="14"/>
  <c r="L123" i="14"/>
  <c r="L127" i="14"/>
  <c r="M129" i="14"/>
  <c r="K133" i="14"/>
  <c r="K137" i="14"/>
  <c r="K141" i="14"/>
  <c r="M153" i="14"/>
  <c r="K163" i="14"/>
  <c r="L174" i="14"/>
  <c r="K112" i="14"/>
  <c r="M123" i="14"/>
  <c r="M127" i="14"/>
  <c r="L133" i="14"/>
  <c r="L137" i="14"/>
  <c r="M139" i="14"/>
  <c r="K143" i="14"/>
  <c r="K147" i="14"/>
  <c r="K158" i="14"/>
  <c r="L163" i="14"/>
  <c r="L168" i="14"/>
  <c r="K172" i="14"/>
  <c r="M174" i="14"/>
  <c r="K176" i="14"/>
  <c r="L192" i="14"/>
  <c r="M194" i="14"/>
  <c r="K196" i="14"/>
  <c r="K203" i="14"/>
  <c r="L209" i="14"/>
  <c r="M163" i="14"/>
  <c r="K183" i="14"/>
  <c r="M192" i="14"/>
  <c r="K198" i="14"/>
  <c r="L203" i="14"/>
  <c r="K207" i="14"/>
  <c r="M209" i="14"/>
  <c r="L112" i="14"/>
  <c r="K116" i="14"/>
  <c r="M133" i="14"/>
  <c r="M137" i="14"/>
  <c r="L143" i="14"/>
  <c r="L147" i="14"/>
  <c r="K152" i="14"/>
  <c r="K156" i="14"/>
  <c r="L158" i="14"/>
  <c r="M168" i="14"/>
  <c r="L172" i="14"/>
  <c r="M111" i="14" l="1"/>
  <c r="L111" i="14"/>
  <c r="K11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Gethin Thomas</author>
  </authors>
  <commentList>
    <comment ref="P79" authorId="0" shapeId="0" xr:uid="{6CC745A5-1A45-B844-AFB7-62ED359D355D}">
      <text>
        <r>
          <rPr>
            <b/>
            <sz val="10"/>
            <color rgb="FF000000"/>
            <rFont val="Tahoma"/>
            <family val="2"/>
          </rPr>
          <t>Gethin Thomas:</t>
        </r>
        <r>
          <rPr>
            <sz val="10"/>
            <color rgb="FF000000"/>
            <rFont val="Tahoma"/>
            <family val="2"/>
          </rPr>
          <t xml:space="preserve">
</t>
        </r>
        <r>
          <rPr>
            <sz val="10"/>
            <color rgb="FF000000"/>
            <rFont val="Tahoma"/>
            <family val="2"/>
          </rPr>
          <t>actual recorded as less than 10 (&lt;10)</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<sst xmlns="http://schemas.openxmlformats.org/spreadsheetml/2006/main" count="1617" uniqueCount="376">
  <si>
    <r>
      <t xml:space="preserve">Measurement Address A1 - </t>
    </r>
    <r>
      <rPr>
        <sz val="10"/>
        <color rgb="FF000000"/>
        <rFont val="Arial"/>
        <family val="2"/>
      </rPr>
      <t>Building name or number /Company name</t>
    </r>
  </si>
  <si>
    <t>Bull Pot Kingsdale</t>
  </si>
  <si>
    <t>Jingling Pot</t>
  </si>
  <si>
    <t>Sell Gill Holes</t>
  </si>
  <si>
    <t>Detector Batch Number</t>
  </si>
  <si>
    <t>Date Issued</t>
  </si>
  <si>
    <t>Date returned</t>
  </si>
  <si>
    <t>Measured Bqm-3</t>
  </si>
  <si>
    <t xml:space="preserve">Location </t>
  </si>
  <si>
    <t>Parc Shaft Floor 2</t>
  </si>
  <si>
    <t>Gorlan Lode</t>
  </si>
  <si>
    <t>Cathedral Stope, base of 2nd pitch</t>
  </si>
  <si>
    <t>Head of Fixed Rope between 2 &amp; 3</t>
  </si>
  <si>
    <t>Rock Bridge</t>
  </si>
  <si>
    <t>Inner Chamber</t>
  </si>
  <si>
    <t>Dungeon</t>
  </si>
  <si>
    <t>Hippodrome</t>
  </si>
  <si>
    <t>Eyam Passage</t>
  </si>
  <si>
    <t>Entrance Series</t>
  </si>
  <si>
    <t>Surprise View</t>
  </si>
  <si>
    <t>Lake Passage</t>
  </si>
  <si>
    <t>Speedell Pot</t>
  </si>
  <si>
    <t>Lost</t>
  </si>
  <si>
    <t>Upper West</t>
  </si>
  <si>
    <t>Garlands Pot</t>
  </si>
  <si>
    <t>Main Chamber</t>
  </si>
  <si>
    <t>Damaged</t>
  </si>
  <si>
    <t>Pitch Top of Jacobs Ladder</t>
  </si>
  <si>
    <t xml:space="preserve">Entrance </t>
  </si>
  <si>
    <t>Chamber Old Groto</t>
  </si>
  <si>
    <t>Pitch Top of 8'</t>
  </si>
  <si>
    <t>Chamber</t>
  </si>
  <si>
    <t>Passage</t>
  </si>
  <si>
    <t>1st Pitch</t>
  </si>
  <si>
    <t>Mud Hall</t>
  </si>
  <si>
    <t>2nd Pitch</t>
  </si>
  <si>
    <t>Cheesepress</t>
  </si>
  <si>
    <t>Baptistry Crawl</t>
  </si>
  <si>
    <t>Upper Streamway</t>
  </si>
  <si>
    <t>Entance</t>
  </si>
  <si>
    <t>Entrance</t>
  </si>
  <si>
    <t>Bishops Chamber</t>
  </si>
  <si>
    <t>Base of 13' Climb</t>
  </si>
  <si>
    <t>Before Duck</t>
  </si>
  <si>
    <t>Elephant</t>
  </si>
  <si>
    <t>Aven Before Pitch</t>
  </si>
  <si>
    <t>End of Kneewrecker Passage</t>
  </si>
  <si>
    <t>Column</t>
  </si>
  <si>
    <t>Turnip Field</t>
  </si>
  <si>
    <t>Burnetts Passage</t>
  </si>
  <si>
    <t>Hainsworths</t>
  </si>
  <si>
    <t>After second drop</t>
  </si>
  <si>
    <t>Near Phreatic Arch</t>
  </si>
  <si>
    <t>Buddist Temple</t>
  </si>
  <si>
    <t>P8</t>
  </si>
  <si>
    <t xml:space="preserve">P8 </t>
  </si>
  <si>
    <t>Lake District</t>
  </si>
  <si>
    <t>Summer 2019</t>
  </si>
  <si>
    <t>Autumn 2019</t>
  </si>
  <si>
    <t>Winter 2020</t>
  </si>
  <si>
    <t>lost</t>
  </si>
  <si>
    <t>No further sampling required</t>
  </si>
  <si>
    <t>Ashford Black Marble Mine</t>
  </si>
  <si>
    <t>The Circus</t>
  </si>
  <si>
    <t>The 4th End</t>
  </si>
  <si>
    <t>Mouldridge Mine</t>
  </si>
  <si>
    <t>Main Chamber (up high slope)</t>
  </si>
  <si>
    <t>Lower Workings</t>
  </si>
  <si>
    <t>Suicide Cave</t>
  </si>
  <si>
    <t>Entance Series / Far Flats Pitch</t>
  </si>
  <si>
    <t>Spring 2018</t>
  </si>
  <si>
    <t>Summer 2018</t>
  </si>
  <si>
    <t>Goldscope Mine</t>
  </si>
  <si>
    <t>Seathwaite Mine</t>
  </si>
  <si>
    <t>Rampgill Mine</t>
  </si>
  <si>
    <t>Tynebottom Mine</t>
  </si>
  <si>
    <t>Porth Yr Ogof</t>
  </si>
  <si>
    <t>Maze</t>
  </si>
  <si>
    <t>Howells Groto</t>
  </si>
  <si>
    <t>Llygad Llwchwr</t>
  </si>
  <si>
    <t>Chamber 1</t>
  </si>
  <si>
    <t>Boulder Choke</t>
  </si>
  <si>
    <t>Eglwys Faen</t>
  </si>
  <si>
    <t>Upper Series</t>
  </si>
  <si>
    <t>Bridge Cave</t>
  </si>
  <si>
    <t>Town Drain</t>
  </si>
  <si>
    <t>White Lady</t>
  </si>
  <si>
    <t>Pwll y Rhyd Pool</t>
  </si>
  <si>
    <t>Cwm Pwll y Rhyd</t>
  </si>
  <si>
    <t>Dry Side</t>
  </si>
  <si>
    <t>Ogof y Ci</t>
  </si>
  <si>
    <t>Calcite Boulder Choke</t>
  </si>
  <si>
    <t>End of the Gun Barrel</t>
  </si>
  <si>
    <t>Ogof Clogwyn</t>
  </si>
  <si>
    <t>Upper Series Mud Sump</t>
  </si>
  <si>
    <t>Craig y Nos Quarry Cave</t>
  </si>
  <si>
    <t>Sandy Chamber</t>
  </si>
  <si>
    <t>False Mud Floor</t>
  </si>
  <si>
    <t>Pitch Head</t>
  </si>
  <si>
    <t>Connection</t>
  </si>
  <si>
    <t>Autumn 2017</t>
  </si>
  <si>
    <t>North End Flats</t>
  </si>
  <si>
    <t>Hetheringtons</t>
  </si>
  <si>
    <t>Smallcleugh Mine</t>
  </si>
  <si>
    <t>Summer 2000</t>
  </si>
  <si>
    <t>End of Western Series</t>
  </si>
  <si>
    <t>Ogof Fechan</t>
  </si>
  <si>
    <t>End of First Canal</t>
  </si>
  <si>
    <t>Crawl out Sand Chamber</t>
  </si>
  <si>
    <t>River below first choke</t>
  </si>
  <si>
    <t>Winter 1998-99</t>
  </si>
  <si>
    <t>Summer 1999</t>
  </si>
  <si>
    <t>Winter 1999-2000</t>
  </si>
  <si>
    <t>Winter 2000-01</t>
  </si>
  <si>
    <t>Autumn 2007</t>
  </si>
  <si>
    <t>Summer 2008</t>
  </si>
  <si>
    <t>Autumn 2008</t>
  </si>
  <si>
    <t>Bedding Chamber</t>
  </si>
  <si>
    <t>Canyon</t>
  </si>
  <si>
    <t>River Chamber 2</t>
  </si>
  <si>
    <t>High Level Passage</t>
  </si>
  <si>
    <t>River Chamber 1</t>
  </si>
  <si>
    <t>Parting of the Ways</t>
  </si>
  <si>
    <t>Boulder Chamber</t>
  </si>
  <si>
    <t>Streamway</t>
  </si>
  <si>
    <t>Bottom of Entrance Choke</t>
  </si>
  <si>
    <t>Sand Chamber far side</t>
  </si>
  <si>
    <t>First Canal far end</t>
  </si>
  <si>
    <t>Eastern Series</t>
  </si>
  <si>
    <t>The Warren</t>
  </si>
  <si>
    <t>Rift Passage</t>
  </si>
  <si>
    <t>Little Neath River Cave</t>
  </si>
  <si>
    <t>Canal by-pass</t>
  </si>
  <si>
    <t>Bouncing Boulder Hall</t>
  </si>
  <si>
    <t>Far end of canal</t>
  </si>
  <si>
    <t>Wills Hole</t>
  </si>
  <si>
    <t xml:space="preserve">Top </t>
  </si>
  <si>
    <t xml:space="preserve">Bottom </t>
  </si>
  <si>
    <t>Climb to Upper passage</t>
  </si>
  <si>
    <t>Mid Way</t>
  </si>
  <si>
    <t xml:space="preserve">End  </t>
  </si>
  <si>
    <t>Agen Allwedd</t>
  </si>
  <si>
    <t>Entrance 20m beyond 1st crawl</t>
  </si>
  <si>
    <t>Barons Chamber</t>
  </si>
  <si>
    <t>Music Hall</t>
  </si>
  <si>
    <t>Flood Passage</t>
  </si>
  <si>
    <t>Ogof Pen Eryr</t>
  </si>
  <si>
    <t>Mid way</t>
  </si>
  <si>
    <t>End</t>
  </si>
  <si>
    <t>Main Passage</t>
  </si>
  <si>
    <t>Arthurs Cave</t>
  </si>
  <si>
    <t>Bowlers Hole Area</t>
  </si>
  <si>
    <t>02 07 2019</t>
  </si>
  <si>
    <t>06 08 2019</t>
  </si>
  <si>
    <t>Letterbox</t>
  </si>
  <si>
    <t>Top sump 4</t>
  </si>
  <si>
    <t>Top of Toilet</t>
  </si>
  <si>
    <t>Chamber 4</t>
  </si>
  <si>
    <t>15 08 2019</t>
  </si>
  <si>
    <t>Pot Hole Eastern Series</t>
  </si>
  <si>
    <t>11 07 2019</t>
  </si>
  <si>
    <t>14 08 2019</t>
  </si>
  <si>
    <t>10 07 2019</t>
  </si>
  <si>
    <t>13 08 2019</t>
  </si>
  <si>
    <t>End of phreatic tunnel</t>
  </si>
  <si>
    <t>Near end</t>
  </si>
  <si>
    <t>Duck</t>
  </si>
  <si>
    <t>20 08 2019</t>
  </si>
  <si>
    <t>Bottom of Aven</t>
  </si>
  <si>
    <t>Between two entrances</t>
  </si>
  <si>
    <t>Boulder Collapse</t>
  </si>
  <si>
    <t>Pwll Dwfn</t>
  </si>
  <si>
    <t>Top of first pitch</t>
  </si>
  <si>
    <t>Base of 3rd pitch</t>
  </si>
  <si>
    <t>Base of 5th pitch</t>
  </si>
  <si>
    <t>Pant Mawr</t>
  </si>
  <si>
    <t>Straw Chamber</t>
  </si>
  <si>
    <t>3rd boulder choke</t>
  </si>
  <si>
    <t>Start of canal</t>
  </si>
  <si>
    <t>By-pass chamber</t>
  </si>
  <si>
    <t>Craig y Ffynnon</t>
  </si>
  <si>
    <t>First Choke</t>
  </si>
  <si>
    <t>HOTMK</t>
  </si>
  <si>
    <t>First choke</t>
  </si>
  <si>
    <t>C10 By fridge boulder</t>
  </si>
  <si>
    <t>Greenbridge cave</t>
  </si>
  <si>
    <t>Rope pull chamber</t>
  </si>
  <si>
    <t>Corkscrew</t>
  </si>
  <si>
    <t>Large end chamber</t>
  </si>
  <si>
    <t>Pattinsons Rise</t>
  </si>
  <si>
    <t>Horse Level</t>
  </si>
  <si>
    <t>Gills Stage</t>
  </si>
  <si>
    <t>Wheel Chamber</t>
  </si>
  <si>
    <t>Between entrance &amp; Calypso's</t>
  </si>
  <si>
    <t>Cave of Worms</t>
  </si>
  <si>
    <t>South Crawl Junction</t>
  </si>
  <si>
    <t>Broken Column</t>
  </si>
  <si>
    <t>Base Camp (high on ledge)</t>
  </si>
  <si>
    <t>Crabwalk Oxbow</t>
  </si>
  <si>
    <t>Survey</t>
  </si>
  <si>
    <t>Y</t>
  </si>
  <si>
    <t>N</t>
  </si>
  <si>
    <t>First wet inlet</t>
  </si>
  <si>
    <t xml:space="preserve">Great Douk </t>
  </si>
  <si>
    <t xml:space="preserve">Long Churn </t>
  </si>
  <si>
    <t>?</t>
  </si>
  <si>
    <t>Oxbow by waterfall</t>
  </si>
  <si>
    <t xml:space="preserve">Birkwith Cave </t>
  </si>
  <si>
    <t>Sunset Hole</t>
  </si>
  <si>
    <t>Old Ing Cave</t>
  </si>
  <si>
    <t xml:space="preserve">Dow Cave </t>
  </si>
  <si>
    <t>Valley Entrance</t>
  </si>
  <si>
    <t xml:space="preserve">Crackpot </t>
  </si>
  <si>
    <t>Crackpot</t>
  </si>
  <si>
    <t>Chamber, Thistle 3</t>
  </si>
  <si>
    <t>Thistle Cave</t>
  </si>
  <si>
    <t>Bull Pot of the Witches</t>
  </si>
  <si>
    <t>Yordas Cave</t>
  </si>
  <si>
    <t>Cathedral Quarry</t>
  </si>
  <si>
    <t xml:space="preserve">Calf Holes </t>
  </si>
  <si>
    <t>Heron Pot</t>
  </si>
  <si>
    <t xml:space="preserve">Bagshawe </t>
  </si>
  <si>
    <t xml:space="preserve">Carlswark </t>
  </si>
  <si>
    <t>Start of Phone</t>
  </si>
  <si>
    <t>End of Fossils</t>
  </si>
  <si>
    <t>Top of pitch</t>
  </si>
  <si>
    <t>Lower Bung</t>
  </si>
  <si>
    <t>Peak Cavern</t>
  </si>
  <si>
    <t xml:space="preserve">Giants Hole </t>
  </si>
  <si>
    <t>Giants Hole</t>
  </si>
  <si>
    <t>Parc Lead Mine</t>
  </si>
  <si>
    <t>Aberllyn Lead Mine</t>
  </si>
  <si>
    <t>Ogof Nadolig</t>
  </si>
  <si>
    <t>Poachers Cave</t>
  </si>
  <si>
    <t>Yes</t>
  </si>
  <si>
    <t>No</t>
  </si>
  <si>
    <t>AHOEC / BCA / MoD Sampling 2019-2020</t>
  </si>
  <si>
    <t>Talagoch</t>
  </si>
  <si>
    <t>Base of Abseil</t>
  </si>
  <si>
    <t>Top of Abseil</t>
  </si>
  <si>
    <t>Traverse Start</t>
  </si>
  <si>
    <t>Very bottom</t>
  </si>
  <si>
    <t>Summer 1998</t>
  </si>
  <si>
    <t>Winter 1999</t>
  </si>
  <si>
    <t>Wrysgan</t>
  </si>
  <si>
    <t>Level 1 far end</t>
  </si>
  <si>
    <t>Level 1 first pillar</t>
  </si>
  <si>
    <t>Level 2 base of rope climb</t>
  </si>
  <si>
    <t>Level 3 top of rope climb</t>
  </si>
  <si>
    <t>Penarth</t>
  </si>
  <si>
    <t>Base of pitch</t>
  </si>
  <si>
    <t>Central junction incline base</t>
  </si>
  <si>
    <t>top of handline to bottom</t>
  </si>
  <si>
    <t>Bwlch y Plwm</t>
  </si>
  <si>
    <t>Base of Roman level pitch</t>
  </si>
  <si>
    <t>Picadilly junction</t>
  </si>
  <si>
    <t>In-bye end of traverse</t>
  </si>
  <si>
    <t>Top of roman level pitch</t>
  </si>
  <si>
    <t>Summer 2016</t>
  </si>
  <si>
    <t>Pitch Head/Air Shaft between floors 1 and 2</t>
  </si>
  <si>
    <t>Cwmorthin</t>
  </si>
  <si>
    <t>Caban 1934. Floor DE, Ch 34</t>
  </si>
  <si>
    <t>Compressor Chamber Floor DE</t>
  </si>
  <si>
    <t>G Floor Ch Z38</t>
  </si>
  <si>
    <t>Stripey Vein Far Chamber</t>
  </si>
  <si>
    <t>Top of freefall pitch</t>
  </si>
  <si>
    <t>Wire Ladder</t>
  </si>
  <si>
    <t>Cwmorthin Floor 4</t>
  </si>
  <si>
    <t>Top of fixed ladder climb</t>
  </si>
  <si>
    <t>Top of Hole in Floor Pitch</t>
  </si>
  <si>
    <t>Rhiwbach</t>
  </si>
  <si>
    <t>Base of Waterfall climb Floor F Ch1 East</t>
  </si>
  <si>
    <t>Large Chamber on 1st floor. Floor H Ch2 East</t>
  </si>
  <si>
    <t>Museum on 1st floor. Floor H Ch8 West</t>
  </si>
  <si>
    <t>Museum on floor 4. Floor G Ch8 West</t>
  </si>
  <si>
    <t>Tyrolean start. Floor I Ch3 East</t>
  </si>
  <si>
    <t>Ventilation Door/Head of Incline. Floor H</t>
  </si>
  <si>
    <t>Fish Caves</t>
  </si>
  <si>
    <t>Far end of floor 1 workings</t>
  </si>
  <si>
    <t>Head of main pitch</t>
  </si>
  <si>
    <t>Bridge</t>
  </si>
  <si>
    <t>Far end of floor 1, 5th Adit West</t>
  </si>
  <si>
    <t>Low adit (furthest point of deep adit)</t>
  </si>
  <si>
    <t>Low adit 5 East</t>
  </si>
  <si>
    <t>Low adit 5 West</t>
  </si>
  <si>
    <t>Low adit 4 West</t>
  </si>
  <si>
    <t>Low adit 3 West</t>
  </si>
  <si>
    <t>Winter 2017</t>
  </si>
  <si>
    <t>Low Adit (5)</t>
  </si>
  <si>
    <t>Low Adit Fifth West (2)</t>
  </si>
  <si>
    <t>damaged</t>
  </si>
  <si>
    <t>Ogof Llanymynech</t>
  </si>
  <si>
    <t>Shaft Chamber</t>
  </si>
  <si>
    <t>Inside Squeeze</t>
  </si>
  <si>
    <t>The Belfy</t>
  </si>
  <si>
    <t>5 Ways Chamber</t>
  </si>
  <si>
    <t xml:space="preserve">Gaewern </t>
  </si>
  <si>
    <t>Average</t>
  </si>
  <si>
    <t>Gillfield Mine</t>
  </si>
  <si>
    <t>Main Level G3</t>
  </si>
  <si>
    <t>Upper Level Waterhole Vein T4</t>
  </si>
  <si>
    <t>Sun Vein G23</t>
  </si>
  <si>
    <t>Old Mans Workings Very High Level</t>
  </si>
  <si>
    <t>Graham DE</t>
  </si>
  <si>
    <t>Ibbeth Peril</t>
  </si>
  <si>
    <t>Fly Chamber</t>
  </si>
  <si>
    <t>Ogof Pasg/Foel Fawr</t>
  </si>
  <si>
    <t>Entances, Opposite Badgers Pit</t>
  </si>
  <si>
    <t>Waiting Room for Drain Pipe</t>
  </si>
  <si>
    <t>Max hrs at location (from PHE)</t>
  </si>
  <si>
    <t>Stalactite Passage</t>
  </si>
  <si>
    <t>Spring 2021</t>
  </si>
  <si>
    <t>Unable to recover</t>
  </si>
  <si>
    <t>RIP chamber</t>
  </si>
  <si>
    <t>Ofof Pasg</t>
  </si>
  <si>
    <t>C10 Flat boulder end chamber</t>
  </si>
  <si>
    <t>Symonds Yat</t>
  </si>
  <si>
    <t>Wedding Cave</t>
  </si>
  <si>
    <t>Autum 2020</t>
  </si>
  <si>
    <t>Wedding Cave Mine</t>
  </si>
  <si>
    <t>4.5mSv</t>
  </si>
  <si>
    <t>1mSv</t>
  </si>
  <si>
    <t>3mSv</t>
  </si>
  <si>
    <t>20/4/02021</t>
  </si>
  <si>
    <t>Autumn 2021</t>
  </si>
  <si>
    <t>Spring 2022</t>
  </si>
  <si>
    <t>Summer 2022</t>
  </si>
  <si>
    <t>Radon Sampling Data</t>
  </si>
  <si>
    <t xml:space="preserve">The following information has been made available to all thanks to support from the BCA, Association of Heads of Centres, PICA, South Wales Providers, and a range of other organisations. </t>
  </si>
  <si>
    <t>https://british-caving.org.uk/documents/radon-underground/</t>
  </si>
  <si>
    <t>These cells sort the data above for RU tables</t>
  </si>
  <si>
    <t>6mSv</t>
  </si>
  <si>
    <t>These cells are used to calculate the max hours to a certain mSv</t>
  </si>
  <si>
    <t>Streamway after entrance</t>
  </si>
  <si>
    <t>Max Hours to 6mSv</t>
  </si>
  <si>
    <t>Max Hours to 4.5mSv</t>
  </si>
  <si>
    <t>Max Annual Ave. Cons.</t>
  </si>
  <si>
    <t>Northern England</t>
  </si>
  <si>
    <t>Rear Pitch</t>
  </si>
  <si>
    <t>Belgrave Mine</t>
  </si>
  <si>
    <t>Cross Roads</t>
  </si>
  <si>
    <t>Bwlch y Plwm (to Low Adit 5)</t>
  </si>
  <si>
    <t>North Wales</t>
  </si>
  <si>
    <t>P8 (Entrance Series)</t>
  </si>
  <si>
    <t>Giants Hole (Upper Series)</t>
  </si>
  <si>
    <t>Carlswark (Ecl Stalactite Passage)</t>
  </si>
  <si>
    <t>Peak</t>
  </si>
  <si>
    <t>Judges Chambers</t>
  </si>
  <si>
    <t>Bakers Pit</t>
  </si>
  <si>
    <t>Top of Dutch Oven</t>
  </si>
  <si>
    <t>Old Entance</t>
  </si>
  <si>
    <t>Pridhamsleigh</t>
  </si>
  <si>
    <t>LOST</t>
  </si>
  <si>
    <t>Rod's Pot</t>
  </si>
  <si>
    <t>Swildons</t>
  </si>
  <si>
    <t>Goatchurch</t>
  </si>
  <si>
    <t>Summer 2023</t>
  </si>
  <si>
    <t>Winter 2023</t>
  </si>
  <si>
    <t>Southern England</t>
  </si>
  <si>
    <t>Ogof Clogwyn (lower series)</t>
  </si>
  <si>
    <t>Porth Yr Ogof (avoiding Howells Grotto, Mud Hall &amp; Top sump 4)</t>
  </si>
  <si>
    <t>South Wales</t>
  </si>
  <si>
    <t>All</t>
  </si>
  <si>
    <r>
      <t>Bqm</t>
    </r>
    <r>
      <rPr>
        <b/>
        <vertAlign val="superscript"/>
        <sz val="12"/>
        <color rgb="FF000000"/>
        <rFont val="Tahoma"/>
        <family val="2"/>
      </rPr>
      <t>-3</t>
    </r>
  </si>
  <si>
    <t xml:space="preserve">Note this table may need some manual adjustments before copying and pasting into Radon Underground to ensure the trip notes are reflected correctly. </t>
  </si>
  <si>
    <t>Concentration</t>
  </si>
  <si>
    <t>Trip / routes</t>
  </si>
  <si>
    <t>LCMLA Panel Area</t>
  </si>
  <si>
    <t>Cave/ Mine</t>
  </si>
  <si>
    <t>Max hours per year at this site to reach:</t>
  </si>
  <si>
    <r>
      <t>Annual Max Concentration Bqm</t>
    </r>
    <r>
      <rPr>
        <b/>
        <vertAlign val="superscript"/>
        <sz val="12"/>
        <color rgb="FF000000"/>
        <rFont val="Tahoma"/>
        <family val="2"/>
      </rPr>
      <t>-3</t>
    </r>
  </si>
  <si>
    <t>Trip</t>
  </si>
  <si>
    <t>Cave</t>
  </si>
  <si>
    <t xml:space="preserve">The spreadsheet is locked to retain the integrity of the data, however the "average" cell next to each sampling site has not. This is so users can delete the value in this cell if they can plan and manage a trip that confidently avoids the area the sampling took place. For example with Bwlch y Plwm (in North Wales) if certain areas of the mine are kept clear the radon exposure to users can be radically reduced. </t>
  </si>
  <si>
    <t>This data should be read in conjunction with the BCAs publication Radon Underground:</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</si>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</sst>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5" x14ac:knownFonts="1">
    <font>
      <sz val="11"/>
      <color theme="1"/>
      <name val="Calibri"/>
      <family val="2"/>
      <scheme val="minor"/>
    </font>
    <font>
      <sz val="12"/>
      <color theme="1"/>
      <name val="Calibri"/>
      <family val="2"/>
      <scheme val="minor"/>
    </font>
    <font>
      <sz val="10"/>
      <color rgb="FF000000"/>
      <name val="Arial"/>
      <family val="2"/>
    </font>
    <font>
      <b/>
      <sz val="10"/>
      <color rgb="FF000000"/>
      <name val="Arial"/>
      <family val="2"/>
    </font>
    <font>
      <sz val="12"/>
      <color theme="6" tint="-0.499984740745262"/>
      <name val="Calibri"/>
      <family val="2"/>
      <scheme val="minor"/>
    </font>
    <font>
      <b/>
      <sz val="12"/>
      <color theme="1"/>
      <name val="Calibri"/>
      <family val="2"/>
      <scheme val="minor"/>
    </font>
    <font>
      <sz val="11"/>
      <color rgb="FF000000"/>
      <name val="Calibri"/>
      <family val="2"/>
      <scheme val="minor"/>
    </font>
    <font>
      <sz val="11"/>
      <name val="Calibri"/>
      <family val="2"/>
      <scheme val="minor"/>
    </font>
    <font>
      <b/>
      <sz val="11"/>
      <color theme="1"/>
      <name val="Calibri"/>
      <family val="2"/>
      <scheme val="minor"/>
    </font>
    <font>
      <sz val="12"/>
      <name val="Calibri"/>
      <family val="2"/>
      <scheme val="minor"/>
    </font>
    <font>
      <sz val="10"/>
      <color rgb="FF000000"/>
      <name val="Tahoma"/>
      <family val="2"/>
    </font>
    <font>
      <b/>
      <sz val="10"/>
      <color rgb="FF000000"/>
      <name val="Tahoma"/>
      <family val="2"/>
    </font>
    <font>
      <sz val="36"/>
      <color rgb="FF0C0C0C"/>
      <name val="Tahoma"/>
      <family val="2"/>
    </font>
    <font>
      <sz val="36"/>
      <color rgb="FF000000"/>
      <name val="Tahoma"/>
      <family val="2"/>
    </font>
    <font>
      <sz val="12"/>
      <color rgb="FF000000"/>
      <name val="Tahoma"/>
      <family val="2"/>
    </font>
    <font>
      <sz val="11"/>
      <color theme="1"/>
      <name val="Tahoma"/>
      <family val="2"/>
    </font>
    <font>
      <sz val="16"/>
      <color theme="1"/>
      <name val="Tahoma"/>
      <family val="2"/>
    </font>
    <font>
      <sz val="18"/>
      <color theme="1"/>
      <name val="Tahoma"/>
      <family val="2"/>
    </font>
    <font>
      <sz val="20"/>
      <color theme="1"/>
      <name val="Tahoma"/>
      <family val="2"/>
    </font>
    <font>
      <u/>
      <sz val="11"/>
      <color theme="10"/>
      <name val="Calibri"/>
      <family val="2"/>
      <scheme val="minor"/>
    </font>
    <font>
      <u/>
      <sz val="18"/>
      <color theme="10"/>
      <name val="Tahoma"/>
      <family val="2"/>
    </font>
    <font>
      <sz val="36"/>
      <color theme="1"/>
      <name val="Tahoma"/>
      <family val="2"/>
    </font>
    <font>
      <b/>
      <sz val="12"/>
      <color rgb="FF000000"/>
      <name val="Tahoma"/>
      <family val="2"/>
    </font>
    <font>
      <b/>
      <vertAlign val="superscript"/>
      <sz val="12"/>
      <color rgb="FF000000"/>
      <name val="Tahoma"/>
      <family val="2"/>
    </font>
    <font>
      <b/>
      <sz val="11"/>
      <color theme="1"/>
      <name val="Tahoma"/>
      <family val="2"/>
    </font>
  </fonts>
  <fills count="23">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rgb="FF000000"/>
      </patternFill>
    </fill>
    <fill>
      <patternFill patternType="solid">
        <fgColor theme="9" tint="0.59999389629810485"/>
        <bgColor rgb="FF000000"/>
      </patternFill>
    </fill>
    <fill>
      <patternFill patternType="solid">
        <fgColor theme="6" tint="0.79998168889431442"/>
        <bgColor rgb="FF000000"/>
      </patternFill>
    </fill>
    <fill>
      <patternFill patternType="solid">
        <fgColor theme="6" tint="0.59999389629810485"/>
        <bgColor rgb="FF000000"/>
      </patternFill>
    </fill>
    <fill>
      <patternFill patternType="solid">
        <fgColor theme="7" tint="0.79998168889431442"/>
        <bgColor rgb="FF000000"/>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style="medium">
        <color indexed="64"/>
      </top>
      <bottom/>
      <diagonal/>
    </border>
    <border>
      <left/>
      <right style="medium">
        <color theme="1"/>
      </right>
      <top style="medium">
        <color indexed="64"/>
      </top>
      <bottom/>
      <diagonal/>
    </border>
    <border>
      <left style="medium">
        <color theme="1"/>
      </left>
      <right/>
      <top style="medium">
        <color theme="1"/>
      </top>
      <bottom style="medium">
        <color indexed="64"/>
      </bottom>
      <diagonal/>
    </border>
    <border>
      <left/>
      <right/>
      <top style="medium">
        <color theme="1"/>
      </top>
      <bottom style="medium">
        <color indexed="64"/>
      </bottom>
      <diagonal/>
    </border>
    <border>
      <left/>
      <right style="medium">
        <color theme="1"/>
      </right>
      <top style="medium">
        <color theme="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theme="1"/>
      </left>
      <right/>
      <top/>
      <bottom style="thin">
        <color indexed="64"/>
      </bottom>
      <diagonal/>
    </border>
    <border>
      <left style="medium">
        <color theme="4" tint="-0.249977111117893"/>
      </left>
      <right/>
      <top/>
      <bottom/>
      <diagonal/>
    </border>
    <border>
      <left/>
      <right style="medium">
        <color theme="4" tint="-0.249977111117893"/>
      </right>
      <top/>
      <bottom/>
      <diagonal/>
    </border>
    <border>
      <left/>
      <right/>
      <top/>
      <bottom style="thin">
        <color indexed="64"/>
      </bottom>
      <diagonal/>
    </border>
    <border>
      <left/>
      <right style="medium">
        <color theme="1"/>
      </right>
      <top/>
      <bottom style="thin">
        <color indexed="64"/>
      </bottom>
      <diagonal/>
    </border>
    <border>
      <left/>
      <right style="thin">
        <color indexed="64"/>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diagonal/>
    </border>
    <border>
      <left/>
      <right style="medium">
        <color theme="0"/>
      </right>
      <top/>
      <bottom style="medium">
        <color theme="0"/>
      </bottom>
      <diagonal/>
    </border>
    <border>
      <left style="medium">
        <color theme="0"/>
      </left>
      <right style="medium">
        <color theme="1"/>
      </right>
      <top style="medium">
        <color theme="0"/>
      </top>
      <bottom/>
      <diagonal/>
    </border>
    <border>
      <left style="medium">
        <color theme="0"/>
      </left>
      <right style="medium">
        <color theme="0"/>
      </right>
      <top style="medium">
        <color theme="0"/>
      </top>
      <bottom style="thin">
        <color theme="0"/>
      </bottom>
      <diagonal/>
    </border>
    <border>
      <left style="medium">
        <color theme="0"/>
      </left>
      <right style="medium">
        <color theme="1"/>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bottom style="medium">
        <color theme="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410">
    <xf numFmtId="0" fontId="0" fillId="0" borderId="0" xfId="0"/>
    <xf numFmtId="0" fontId="0" fillId="0" borderId="0" xfId="0" applyAlignment="1">
      <alignment vertical="top"/>
    </xf>
    <xf numFmtId="0" fontId="3" fillId="0" borderId="0" xfId="0" applyFont="1" applyAlignment="1">
      <alignment vertical="top" wrapText="1"/>
    </xf>
    <xf numFmtId="0" fontId="3" fillId="0" borderId="0" xfId="0" applyFont="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0" fillId="2" borderId="4" xfId="0" applyFill="1" applyBorder="1"/>
    <xf numFmtId="14" fontId="0" fillId="2" borderId="0" xfId="0" applyNumberFormat="1" applyFill="1"/>
    <xf numFmtId="0" fontId="0" fillId="2" borderId="0" xfId="0" applyFill="1"/>
    <xf numFmtId="0" fontId="0" fillId="2" borderId="5" xfId="0" applyFill="1" applyBorder="1"/>
    <xf numFmtId="0" fontId="0" fillId="7" borderId="4" xfId="0" applyFill="1" applyBorder="1"/>
    <xf numFmtId="14" fontId="0" fillId="7" borderId="0" xfId="0" applyNumberFormat="1" applyFill="1"/>
    <xf numFmtId="0" fontId="0" fillId="7" borderId="0" xfId="0" applyFill="1"/>
    <xf numFmtId="0" fontId="0" fillId="7" borderId="5" xfId="0" applyFill="1" applyBorder="1"/>
    <xf numFmtId="0" fontId="0" fillId="6" borderId="4" xfId="0" applyFill="1" applyBorder="1"/>
    <xf numFmtId="14" fontId="0" fillId="6" borderId="0" xfId="0" applyNumberFormat="1" applyFill="1"/>
    <xf numFmtId="0" fontId="0" fillId="6" borderId="0" xfId="0" applyFill="1"/>
    <xf numFmtId="0" fontId="0" fillId="6" borderId="5" xfId="0" applyFill="1" applyBorder="1"/>
    <xf numFmtId="0" fontId="0" fillId="3" borderId="4" xfId="0" applyFill="1" applyBorder="1"/>
    <xf numFmtId="14" fontId="0" fillId="3" borderId="0" xfId="0" applyNumberFormat="1" applyFill="1"/>
    <xf numFmtId="0" fontId="0" fillId="3" borderId="0" xfId="0" applyFill="1"/>
    <xf numFmtId="0" fontId="0" fillId="3" borderId="5" xfId="0" applyFill="1" applyBorder="1"/>
    <xf numFmtId="0" fontId="0" fillId="4" borderId="4" xfId="0" applyFill="1" applyBorder="1"/>
    <xf numFmtId="14" fontId="0" fillId="4" borderId="0" xfId="0" applyNumberFormat="1" applyFill="1"/>
    <xf numFmtId="0" fontId="0" fillId="4" borderId="0" xfId="0" applyFill="1"/>
    <xf numFmtId="0" fontId="0" fillId="4" borderId="5" xfId="0" applyFill="1" applyBorder="1"/>
    <xf numFmtId="0" fontId="0" fillId="8" borderId="4" xfId="0" applyFill="1" applyBorder="1"/>
    <xf numFmtId="14" fontId="0" fillId="8" borderId="0" xfId="0" applyNumberFormat="1" applyFill="1"/>
    <xf numFmtId="0" fontId="0" fillId="8" borderId="0" xfId="0" applyFill="1"/>
    <xf numFmtId="0" fontId="0" fillId="8" borderId="5" xfId="0" applyFill="1" applyBorder="1"/>
    <xf numFmtId="0" fontId="0" fillId="5" borderId="4" xfId="0" applyFill="1" applyBorder="1"/>
    <xf numFmtId="14" fontId="0" fillId="5" borderId="0" xfId="0" applyNumberFormat="1" applyFill="1"/>
    <xf numFmtId="0" fontId="0" fillId="5" borderId="0" xfId="0" applyFill="1"/>
    <xf numFmtId="0" fontId="0" fillId="5" borderId="5" xfId="0" applyFill="1" applyBorder="1"/>
    <xf numFmtId="0" fontId="0" fillId="9" borderId="4" xfId="0" applyFill="1" applyBorder="1"/>
    <xf numFmtId="14" fontId="0" fillId="9" borderId="0" xfId="0" applyNumberFormat="1" applyFill="1"/>
    <xf numFmtId="0" fontId="0" fillId="9" borderId="0" xfId="0" applyFill="1"/>
    <xf numFmtId="0" fontId="0" fillId="9" borderId="5" xfId="0" applyFill="1" applyBorder="1"/>
    <xf numFmtId="0" fontId="0" fillId="0" borderId="4" xfId="0" applyBorder="1"/>
    <xf numFmtId="0" fontId="0" fillId="0" borderId="5" xfId="0" applyBorder="1"/>
    <xf numFmtId="0" fontId="5" fillId="3" borderId="0" xfId="0" applyFont="1" applyFill="1" applyAlignment="1">
      <alignment vertical="top"/>
    </xf>
    <xf numFmtId="0" fontId="5" fillId="6" borderId="0" xfId="0" applyFont="1" applyFill="1" applyAlignment="1">
      <alignment vertical="top"/>
    </xf>
    <xf numFmtId="0" fontId="0" fillId="13" borderId="0" xfId="0" applyFill="1"/>
    <xf numFmtId="0" fontId="0" fillId="14" borderId="0" xfId="0" applyFill="1"/>
    <xf numFmtId="0" fontId="0" fillId="14" borderId="4" xfId="0" applyFill="1" applyBorder="1"/>
    <xf numFmtId="14" fontId="0" fillId="14" borderId="0" xfId="0" applyNumberFormat="1" applyFill="1"/>
    <xf numFmtId="0" fontId="0" fillId="14" borderId="5" xfId="0" applyFill="1" applyBorder="1"/>
    <xf numFmtId="0" fontId="0" fillId="13" borderId="4" xfId="0" applyFill="1" applyBorder="1"/>
    <xf numFmtId="14" fontId="0" fillId="13" borderId="0" xfId="0" applyNumberFormat="1" applyFill="1"/>
    <xf numFmtId="0" fontId="0" fillId="13" borderId="5" xfId="0" applyFill="1" applyBorder="1"/>
    <xf numFmtId="17" fontId="0" fillId="13" borderId="0" xfId="0" applyNumberFormat="1" applyFill="1"/>
    <xf numFmtId="17" fontId="0" fillId="14" borderId="0" xfId="0" applyNumberFormat="1" applyFill="1"/>
    <xf numFmtId="17" fontId="0" fillId="0" borderId="0" xfId="0" applyNumberFormat="1"/>
    <xf numFmtId="0" fontId="0" fillId="14" borderId="0" xfId="0" applyFill="1" applyAlignment="1">
      <alignment horizontal="center"/>
    </xf>
    <xf numFmtId="0" fontId="7" fillId="13" borderId="0" xfId="0" applyFont="1" applyFill="1" applyAlignment="1">
      <alignment horizontal="center" vertical="center"/>
    </xf>
    <xf numFmtId="0" fontId="0" fillId="14" borderId="0" xfId="0" applyFill="1" applyAlignment="1">
      <alignment horizontal="center" vertical="center"/>
    </xf>
    <xf numFmtId="0" fontId="0" fillId="14" borderId="0" xfId="0" applyFill="1" applyAlignment="1">
      <alignment horizontal="left"/>
    </xf>
    <xf numFmtId="164" fontId="0" fillId="14" borderId="0" xfId="0" applyNumberFormat="1" applyFill="1" applyAlignment="1">
      <alignment horizontal="center" vertical="center"/>
    </xf>
    <xf numFmtId="0" fontId="0" fillId="13" borderId="0" xfId="0" applyFill="1" applyAlignment="1">
      <alignment horizontal="center" vertical="center"/>
    </xf>
    <xf numFmtId="14" fontId="0" fillId="14" borderId="0" xfId="0" applyNumberFormat="1" applyFill="1" applyAlignment="1">
      <alignment horizontal="center" vertical="center"/>
    </xf>
    <xf numFmtId="14" fontId="0" fillId="13" borderId="0" xfId="0" applyNumberFormat="1" applyFill="1" applyAlignment="1">
      <alignment horizontal="center" vertical="center"/>
    </xf>
    <xf numFmtId="14" fontId="7" fillId="13" borderId="0" xfId="0" applyNumberFormat="1" applyFont="1" applyFill="1" applyAlignment="1">
      <alignment horizontal="center" vertical="center"/>
    </xf>
    <xf numFmtId="14" fontId="0" fillId="14" borderId="0" xfId="0" applyNumberFormat="1" applyFill="1" applyAlignment="1">
      <alignment horizontal="center"/>
    </xf>
    <xf numFmtId="14" fontId="6" fillId="6" borderId="0" xfId="0" applyNumberFormat="1" applyFont="1" applyFill="1"/>
    <xf numFmtId="14" fontId="6" fillId="3" borderId="0" xfId="0" applyNumberFormat="1" applyFont="1" applyFill="1"/>
    <xf numFmtId="14" fontId="6" fillId="4" borderId="0" xfId="0" applyNumberFormat="1" applyFont="1" applyFill="1"/>
    <xf numFmtId="14" fontId="6" fillId="8" borderId="0" xfId="0" applyNumberFormat="1" applyFont="1" applyFill="1"/>
    <xf numFmtId="0" fontId="0" fillId="0" borderId="0" xfId="0" applyAlignment="1">
      <alignment horizontal="center" vertical="center"/>
    </xf>
    <xf numFmtId="0" fontId="8" fillId="0" borderId="0" xfId="0" applyFont="1" applyAlignment="1">
      <alignment horizontal="center" vertical="center"/>
    </xf>
    <xf numFmtId="0" fontId="0" fillId="2" borderId="0" xfId="0" applyFill="1" applyAlignment="1">
      <alignment horizontal="center" vertical="center"/>
    </xf>
    <xf numFmtId="0" fontId="0" fillId="7" borderId="0" xfId="0" applyFill="1" applyAlignment="1">
      <alignment horizontal="center" vertical="center"/>
    </xf>
    <xf numFmtId="0" fontId="0" fillId="6" borderId="0" xfId="0" applyFill="1" applyAlignment="1">
      <alignment horizontal="center" vertical="center"/>
    </xf>
    <xf numFmtId="0" fontId="0" fillId="3" borderId="0" xfId="0" applyFill="1" applyAlignment="1">
      <alignment horizontal="center" vertical="center"/>
    </xf>
    <xf numFmtId="0" fontId="0" fillId="4" borderId="0" xfId="0" applyFill="1" applyAlignment="1">
      <alignment horizontal="center" vertical="center"/>
    </xf>
    <xf numFmtId="0" fontId="0" fillId="8" borderId="0" xfId="0" applyFill="1" applyAlignment="1">
      <alignment horizontal="center" vertical="center"/>
    </xf>
    <xf numFmtId="0" fontId="0" fillId="5" borderId="0" xfId="0" applyFill="1" applyAlignment="1">
      <alignment horizontal="center" vertical="center"/>
    </xf>
    <xf numFmtId="0" fontId="0" fillId="9" borderId="0" xfId="0" applyFill="1" applyAlignment="1">
      <alignment horizontal="center" vertical="center"/>
    </xf>
    <xf numFmtId="0" fontId="8" fillId="14" borderId="0" xfId="0" applyFont="1" applyFill="1"/>
    <xf numFmtId="0" fontId="8" fillId="13" borderId="0" xfId="0" applyFont="1" applyFill="1"/>
    <xf numFmtId="0" fontId="0" fillId="0" borderId="9" xfId="0" applyBorder="1" applyAlignment="1">
      <alignment horizontal="center" vertical="center" wrapText="1"/>
    </xf>
    <xf numFmtId="0" fontId="0" fillId="14" borderId="10" xfId="0" applyFill="1" applyBorder="1" applyAlignment="1">
      <alignment horizontal="center" vertical="center"/>
    </xf>
    <xf numFmtId="0" fontId="7" fillId="13" borderId="10" xfId="0" applyFont="1" applyFill="1" applyBorder="1" applyAlignment="1">
      <alignment horizontal="center" vertical="center"/>
    </xf>
    <xf numFmtId="0" fontId="0" fillId="13" borderId="10" xfId="0" applyFill="1" applyBorder="1" applyAlignment="1">
      <alignment horizontal="center" vertical="center"/>
    </xf>
    <xf numFmtId="0" fontId="0" fillId="0" borderId="9" xfId="0" applyBorder="1"/>
    <xf numFmtId="0" fontId="0" fillId="0" borderId="10" xfId="0" applyBorder="1"/>
    <xf numFmtId="0" fontId="0" fillId="14" borderId="9" xfId="0" applyFill="1" applyBorder="1"/>
    <xf numFmtId="0" fontId="0" fillId="14" borderId="10" xfId="0" applyFill="1" applyBorder="1"/>
    <xf numFmtId="0" fontId="0" fillId="13" borderId="9" xfId="0" applyFill="1" applyBorder="1"/>
    <xf numFmtId="0" fontId="0" fillId="13" borderId="10" xfId="0" applyFill="1" applyBorder="1"/>
    <xf numFmtId="0" fontId="8" fillId="14" borderId="9" xfId="0" applyFont="1" applyFill="1" applyBorder="1"/>
    <xf numFmtId="0" fontId="8" fillId="14" borderId="10" xfId="0" applyFont="1" applyFill="1" applyBorder="1"/>
    <xf numFmtId="0" fontId="8" fillId="13" borderId="9" xfId="0" applyFont="1" applyFill="1" applyBorder="1"/>
    <xf numFmtId="0" fontId="8" fillId="13" borderId="10" xfId="0" applyFont="1" applyFill="1" applyBorder="1"/>
    <xf numFmtId="0" fontId="0" fillId="14" borderId="9" xfId="0" applyFill="1" applyBorder="1" applyAlignment="1">
      <alignment horizontal="left"/>
    </xf>
    <xf numFmtId="0" fontId="0" fillId="14" borderId="10" xfId="0" applyFill="1" applyBorder="1" applyAlignment="1">
      <alignment horizontal="left"/>
    </xf>
    <xf numFmtId="0" fontId="0" fillId="2" borderId="9" xfId="0" applyFill="1" applyBorder="1"/>
    <xf numFmtId="0" fontId="0" fillId="2" borderId="10" xfId="0" applyFill="1" applyBorder="1"/>
    <xf numFmtId="0" fontId="0" fillId="0" borderId="6" xfId="0" applyBorder="1"/>
    <xf numFmtId="0" fontId="0" fillId="0" borderId="7" xfId="0" applyBorder="1"/>
    <xf numFmtId="0" fontId="0" fillId="0" borderId="8" xfId="0" applyBorder="1"/>
    <xf numFmtId="0" fontId="0" fillId="2" borderId="0" xfId="0" applyFill="1" applyAlignment="1">
      <alignment horizontal="left"/>
    </xf>
    <xf numFmtId="0" fontId="0" fillId="7" borderId="0" xfId="0" applyFill="1" applyAlignment="1">
      <alignment horizontal="left"/>
    </xf>
    <xf numFmtId="0" fontId="0" fillId="7" borderId="9" xfId="0" applyFill="1" applyBorder="1"/>
    <xf numFmtId="0" fontId="0" fillId="7" borderId="10" xfId="0" applyFill="1" applyBorder="1"/>
    <xf numFmtId="17" fontId="0" fillId="5" borderId="0" xfId="0" applyNumberFormat="1" applyFill="1"/>
    <xf numFmtId="17" fontId="0" fillId="9" borderId="0" xfId="0" applyNumberFormat="1" applyFill="1"/>
    <xf numFmtId="0" fontId="9" fillId="3" borderId="0" xfId="0" applyFont="1" applyFill="1" applyAlignment="1">
      <alignment vertical="top"/>
    </xf>
    <xf numFmtId="14" fontId="8" fillId="14" borderId="0" xfId="0" applyNumberFormat="1" applyFont="1" applyFill="1"/>
    <xf numFmtId="14" fontId="8" fillId="13" borderId="0" xfId="0" applyNumberFormat="1" applyFont="1" applyFill="1"/>
    <xf numFmtId="0" fontId="8" fillId="13" borderId="0" xfId="0" applyFont="1" applyFill="1" applyAlignment="1">
      <alignment horizontal="center" vertical="center"/>
    </xf>
    <xf numFmtId="14" fontId="8" fillId="13" borderId="0" xfId="0" applyNumberFormat="1" applyFont="1" applyFill="1" applyAlignment="1">
      <alignment horizontal="center" vertical="center"/>
    </xf>
    <xf numFmtId="0" fontId="8" fillId="13" borderId="10" xfId="0" applyFont="1" applyFill="1" applyBorder="1" applyAlignment="1">
      <alignment horizontal="center" vertical="center"/>
    </xf>
    <xf numFmtId="17" fontId="8" fillId="13" borderId="0" xfId="0" applyNumberFormat="1" applyFont="1" applyFill="1"/>
    <xf numFmtId="0" fontId="8" fillId="13" borderId="5" xfId="0" applyFont="1" applyFill="1" applyBorder="1"/>
    <xf numFmtId="0" fontId="8" fillId="13" borderId="4" xfId="0" applyFont="1" applyFill="1" applyBorder="1"/>
    <xf numFmtId="0" fontId="8" fillId="14" borderId="0" xfId="0" applyFont="1" applyFill="1" applyAlignment="1">
      <alignment horizontal="center" vertical="center"/>
    </xf>
    <xf numFmtId="14" fontId="8" fillId="14" borderId="0" xfId="0" applyNumberFormat="1" applyFont="1" applyFill="1" applyAlignment="1">
      <alignment horizontal="center" vertical="center"/>
    </xf>
    <xf numFmtId="0" fontId="8" fillId="14" borderId="10" xfId="0" applyFont="1" applyFill="1" applyBorder="1" applyAlignment="1">
      <alignment horizontal="center" vertical="center"/>
    </xf>
    <xf numFmtId="17" fontId="8" fillId="14" borderId="0" xfId="0" applyNumberFormat="1" applyFont="1" applyFill="1"/>
    <xf numFmtId="0" fontId="8" fillId="14" borderId="5" xfId="0" applyFont="1" applyFill="1" applyBorder="1"/>
    <xf numFmtId="0" fontId="8" fillId="14" borderId="4" xfId="0" applyFont="1" applyFill="1" applyBorder="1"/>
    <xf numFmtId="0" fontId="3" fillId="0" borderId="16" xfId="0" applyFont="1" applyBorder="1" applyAlignment="1">
      <alignment horizontal="center" vertical="center" wrapText="1"/>
    </xf>
    <xf numFmtId="1" fontId="0" fillId="13" borderId="16" xfId="0" applyNumberFormat="1" applyFill="1" applyBorder="1" applyAlignment="1">
      <alignment horizontal="center" vertical="center"/>
    </xf>
    <xf numFmtId="0" fontId="0" fillId="13" borderId="0" xfId="0" applyFill="1" applyAlignment="1">
      <alignment horizontal="center"/>
    </xf>
    <xf numFmtId="1" fontId="8" fillId="14" borderId="16" xfId="0" applyNumberFormat="1" applyFont="1" applyFill="1" applyBorder="1" applyAlignment="1">
      <alignment horizontal="center" vertical="center"/>
    </xf>
    <xf numFmtId="1" fontId="8" fillId="13" borderId="16" xfId="0" applyNumberFormat="1" applyFont="1" applyFill="1" applyBorder="1" applyAlignment="1">
      <alignment horizontal="center" vertical="center"/>
    </xf>
    <xf numFmtId="0" fontId="0" fillId="0" borderId="0" xfId="0" applyAlignment="1">
      <alignment horizontal="center" vertical="top"/>
    </xf>
    <xf numFmtId="0" fontId="0" fillId="6" borderId="0" xfId="0" applyFill="1" applyAlignment="1">
      <alignment horizontal="right"/>
    </xf>
    <xf numFmtId="14" fontId="0" fillId="6" borderId="0" xfId="0" applyNumberFormat="1" applyFill="1" applyAlignment="1">
      <alignment horizontal="right"/>
    </xf>
    <xf numFmtId="14" fontId="0" fillId="3" borderId="0" xfId="0" applyNumberFormat="1" applyFill="1" applyAlignment="1">
      <alignment horizontal="right"/>
    </xf>
    <xf numFmtId="0" fontId="5" fillId="0" borderId="0" xfId="0" applyFont="1" applyAlignment="1">
      <alignment horizontal="center" vertical="center"/>
    </xf>
    <xf numFmtId="0" fontId="0" fillId="14" borderId="0" xfId="0" applyFill="1" applyAlignment="1">
      <alignment horizontal="right"/>
    </xf>
    <xf numFmtId="14" fontId="0" fillId="14" borderId="0" xfId="0" applyNumberFormat="1" applyFill="1" applyAlignment="1">
      <alignment horizontal="right"/>
    </xf>
    <xf numFmtId="0" fontId="5" fillId="0" borderId="20" xfId="0" applyFont="1" applyBorder="1" applyAlignment="1">
      <alignment horizontal="center" vertical="center"/>
    </xf>
    <xf numFmtId="0" fontId="0" fillId="14" borderId="25" xfId="0" applyFill="1" applyBorder="1"/>
    <xf numFmtId="0" fontId="0" fillId="13" borderId="25" xfId="0" applyFill="1" applyBorder="1"/>
    <xf numFmtId="0" fontId="8" fillId="14" borderId="25" xfId="0" applyFont="1" applyFill="1" applyBorder="1"/>
    <xf numFmtId="0" fontId="8" fillId="13" borderId="25" xfId="0" applyFont="1" applyFill="1" applyBorder="1"/>
    <xf numFmtId="0" fontId="0" fillId="14" borderId="25" xfId="0" applyFill="1" applyBorder="1" applyAlignment="1">
      <alignment horizontal="right"/>
    </xf>
    <xf numFmtId="14" fontId="0" fillId="13" borderId="0" xfId="0" applyNumberFormat="1" applyFill="1" applyAlignment="1">
      <alignment horizontal="right"/>
    </xf>
    <xf numFmtId="0" fontId="0" fillId="0" borderId="0" xfId="0" applyAlignment="1">
      <alignment horizontal="center"/>
    </xf>
    <xf numFmtId="0" fontId="0" fillId="14" borderId="5" xfId="0" applyFill="1" applyBorder="1" applyAlignment="1">
      <alignment horizontal="right"/>
    </xf>
    <xf numFmtId="0" fontId="12" fillId="16" borderId="0" xfId="0" applyFont="1" applyFill="1" applyAlignment="1">
      <alignment horizontal="left" vertical="center"/>
    </xf>
    <xf numFmtId="0" fontId="13" fillId="16" borderId="0" xfId="0" applyFont="1" applyFill="1" applyAlignment="1">
      <alignment horizontal="left" vertical="center"/>
    </xf>
    <xf numFmtId="0" fontId="14" fillId="16" borderId="0" xfId="0" applyFont="1" applyFill="1" applyAlignment="1">
      <alignment vertical="center"/>
    </xf>
    <xf numFmtId="0" fontId="15" fillId="16" borderId="0" xfId="0" applyFont="1" applyFill="1"/>
    <xf numFmtId="0" fontId="17" fillId="16" borderId="0" xfId="0" applyFont="1" applyFill="1"/>
    <xf numFmtId="1" fontId="0" fillId="17" borderId="26" xfId="0" applyNumberFormat="1" applyFill="1" applyBorder="1"/>
    <xf numFmtId="0" fontId="0" fillId="17" borderId="26" xfId="0" applyFill="1" applyBorder="1"/>
    <xf numFmtId="0" fontId="0" fillId="0" borderId="26" xfId="0" applyBorder="1"/>
    <xf numFmtId="1" fontId="0" fillId="17" borderId="27" xfId="0" applyNumberFormat="1" applyFill="1" applyBorder="1" applyAlignment="1">
      <alignment horizontal="center" vertical="center"/>
    </xf>
    <xf numFmtId="1" fontId="0" fillId="7" borderId="26" xfId="0" applyNumberFormat="1" applyFill="1" applyBorder="1"/>
    <xf numFmtId="0" fontId="0" fillId="7" borderId="26" xfId="0" applyFill="1" applyBorder="1"/>
    <xf numFmtId="1" fontId="0" fillId="2" borderId="26" xfId="0" applyNumberFormat="1" applyFill="1" applyBorder="1"/>
    <xf numFmtId="0" fontId="0" fillId="2" borderId="28" xfId="0" applyFill="1" applyBorder="1"/>
    <xf numFmtId="1" fontId="0" fillId="0" borderId="29" xfId="0" applyNumberFormat="1" applyBorder="1"/>
    <xf numFmtId="0" fontId="0" fillId="0" borderId="27" xfId="0" applyBorder="1"/>
    <xf numFmtId="1" fontId="0" fillId="0" borderId="27" xfId="0" applyNumberFormat="1" applyBorder="1"/>
    <xf numFmtId="0" fontId="0" fillId="0" borderId="30" xfId="0" applyBorder="1"/>
    <xf numFmtId="1" fontId="0" fillId="0" borderId="31" xfId="0" applyNumberFormat="1" applyBorder="1"/>
    <xf numFmtId="0" fontId="0" fillId="0" borderId="32" xfId="0" applyBorder="1"/>
    <xf numFmtId="1" fontId="0" fillId="0" borderId="32" xfId="0" applyNumberFormat="1" applyBorder="1"/>
    <xf numFmtId="1" fontId="0" fillId="17" borderId="32" xfId="0" applyNumberFormat="1" applyFill="1" applyBorder="1" applyAlignment="1">
      <alignment horizontal="center" vertical="center"/>
    </xf>
    <xf numFmtId="1" fontId="0" fillId="17" borderId="32" xfId="0" applyNumberFormat="1" applyFill="1" applyBorder="1" applyAlignment="1">
      <alignment horizontal="center"/>
    </xf>
    <xf numFmtId="1" fontId="0" fillId="17" borderId="32" xfId="0" applyNumberFormat="1" applyFill="1" applyBorder="1" applyAlignment="1">
      <alignment horizontal="left" vertical="center"/>
    </xf>
    <xf numFmtId="1" fontId="0" fillId="17" borderId="32" xfId="0" applyNumberFormat="1" applyFill="1" applyBorder="1"/>
    <xf numFmtId="1" fontId="0" fillId="0" borderId="33" xfId="0" applyNumberFormat="1" applyBorder="1"/>
    <xf numFmtId="1" fontId="0" fillId="0" borderId="26" xfId="0" applyNumberFormat="1" applyBorder="1"/>
    <xf numFmtId="0" fontId="0" fillId="15" borderId="0" xfId="0" applyFill="1"/>
    <xf numFmtId="0" fontId="0" fillId="15" borderId="10" xfId="0" applyFill="1" applyBorder="1"/>
    <xf numFmtId="0" fontId="0" fillId="15" borderId="9" xfId="0" applyFill="1" applyBorder="1"/>
    <xf numFmtId="0" fontId="0" fillId="15" borderId="4" xfId="0" applyFill="1" applyBorder="1"/>
    <xf numFmtId="0" fontId="0" fillId="15" borderId="5" xfId="0" applyFill="1" applyBorder="1"/>
    <xf numFmtId="0" fontId="0" fillId="15" borderId="0" xfId="0" applyFill="1" applyAlignment="1">
      <alignment horizontal="center" vertical="center"/>
    </xf>
    <xf numFmtId="0" fontId="1" fillId="0" borderId="0" xfId="0" applyFont="1" applyAlignment="1">
      <alignment horizontal="center" vertical="top"/>
    </xf>
    <xf numFmtId="0" fontId="1" fillId="0" borderId="0" xfId="0" applyFont="1" applyAlignment="1">
      <alignment vertical="top"/>
    </xf>
    <xf numFmtId="1" fontId="1" fillId="2" borderId="0" xfId="0" applyNumberFormat="1" applyFont="1" applyFill="1" applyAlignment="1">
      <alignment horizontal="center" vertical="center"/>
    </xf>
    <xf numFmtId="1" fontId="1" fillId="7" borderId="16" xfId="0" applyNumberFormat="1" applyFont="1" applyFill="1" applyBorder="1" applyAlignment="1">
      <alignment horizontal="center" vertical="center"/>
    </xf>
    <xf numFmtId="1" fontId="1" fillId="7" borderId="0" xfId="0" applyNumberFormat="1" applyFont="1" applyFill="1" applyAlignment="1">
      <alignment horizontal="center" vertical="center"/>
    </xf>
    <xf numFmtId="1" fontId="1" fillId="2" borderId="16" xfId="0" applyNumberFormat="1" applyFont="1" applyFill="1" applyBorder="1" applyAlignment="1">
      <alignment horizontal="center" vertical="center"/>
    </xf>
    <xf numFmtId="0" fontId="1" fillId="7" borderId="0" xfId="0" applyFont="1" applyFill="1" applyAlignment="1">
      <alignment horizontal="left" vertical="center"/>
    </xf>
    <xf numFmtId="0" fontId="1" fillId="2" borderId="0" xfId="0" applyFont="1" applyFill="1" applyAlignment="1">
      <alignment horizontal="left" vertical="center"/>
    </xf>
    <xf numFmtId="0" fontId="0" fillId="0" borderId="26" xfId="0" applyBorder="1" applyAlignment="1">
      <alignment horizontal="center" vertical="center"/>
    </xf>
    <xf numFmtId="1" fontId="0" fillId="7" borderId="26" xfId="0" applyNumberFormat="1" applyFill="1" applyBorder="1" applyAlignment="1">
      <alignment horizontal="center" vertical="center"/>
    </xf>
    <xf numFmtId="0" fontId="0" fillId="7" borderId="26" xfId="0" applyFill="1" applyBorder="1" applyAlignment="1">
      <alignment horizontal="center" vertical="center"/>
    </xf>
    <xf numFmtId="0" fontId="1" fillId="0" borderId="0" xfId="0" applyFont="1" applyAlignment="1">
      <alignment horizontal="center" vertical="center"/>
    </xf>
    <xf numFmtId="0" fontId="0" fillId="5" borderId="10" xfId="0" applyFill="1" applyBorder="1"/>
    <xf numFmtId="0" fontId="0" fillId="5" borderId="9" xfId="0" applyFill="1" applyBorder="1"/>
    <xf numFmtId="1" fontId="1" fillId="5" borderId="0" xfId="0" applyNumberFormat="1" applyFont="1" applyFill="1" applyAlignment="1">
      <alignment horizontal="center" vertical="center"/>
    </xf>
    <xf numFmtId="1" fontId="1" fillId="5" borderId="16" xfId="0" applyNumberFormat="1" applyFont="1" applyFill="1" applyBorder="1" applyAlignment="1">
      <alignment horizontal="center" vertical="center"/>
    </xf>
    <xf numFmtId="0" fontId="1" fillId="5" borderId="0" xfId="0" applyFont="1" applyFill="1" applyAlignment="1">
      <alignment vertical="top"/>
    </xf>
    <xf numFmtId="1" fontId="1" fillId="5" borderId="17" xfId="0" applyNumberFormat="1" applyFont="1" applyFill="1" applyBorder="1" applyAlignment="1">
      <alignment horizontal="center" vertical="center"/>
    </xf>
    <xf numFmtId="0" fontId="0" fillId="9" borderId="10" xfId="0" applyFill="1" applyBorder="1"/>
    <xf numFmtId="0" fontId="0" fillId="9" borderId="9" xfId="0" applyFill="1" applyBorder="1"/>
    <xf numFmtId="1" fontId="1" fillId="9" borderId="17" xfId="0" applyNumberFormat="1" applyFont="1" applyFill="1" applyBorder="1" applyAlignment="1">
      <alignment horizontal="center" vertical="center"/>
    </xf>
    <xf numFmtId="1" fontId="1" fillId="9" borderId="16" xfId="0" applyNumberFormat="1" applyFont="1" applyFill="1" applyBorder="1" applyAlignment="1">
      <alignment horizontal="center" vertical="center"/>
    </xf>
    <xf numFmtId="0" fontId="1" fillId="9" borderId="0" xfId="0" applyFont="1" applyFill="1" applyAlignment="1">
      <alignment vertical="top"/>
    </xf>
    <xf numFmtId="14" fontId="0" fillId="18" borderId="0" xfId="0" applyNumberFormat="1" applyFill="1"/>
    <xf numFmtId="14" fontId="0" fillId="19" borderId="0" xfId="0" applyNumberFormat="1" applyFill="1"/>
    <xf numFmtId="0" fontId="1" fillId="0" borderId="0" xfId="0" applyFont="1"/>
    <xf numFmtId="0" fontId="0" fillId="3" borderId="10" xfId="0" applyFill="1" applyBorder="1"/>
    <xf numFmtId="0" fontId="0" fillId="3" borderId="9" xfId="0" applyFill="1" applyBorder="1"/>
    <xf numFmtId="1" fontId="1" fillId="3" borderId="0" xfId="0" applyNumberFormat="1" applyFont="1" applyFill="1" applyAlignment="1">
      <alignment horizontal="center" vertical="center"/>
    </xf>
    <xf numFmtId="1" fontId="4" fillId="3" borderId="16" xfId="0" applyNumberFormat="1" applyFont="1" applyFill="1" applyBorder="1" applyAlignment="1">
      <alignment horizontal="center" vertical="center"/>
    </xf>
    <xf numFmtId="1" fontId="4" fillId="3" borderId="0" xfId="0" applyNumberFormat="1" applyFont="1" applyFill="1" applyAlignment="1">
      <alignment horizontal="center" vertical="center"/>
    </xf>
    <xf numFmtId="0" fontId="1" fillId="3" borderId="0" xfId="0" applyFont="1" applyFill="1" applyAlignment="1">
      <alignment vertical="top"/>
    </xf>
    <xf numFmtId="1" fontId="4" fillId="3" borderId="16" xfId="0" applyNumberFormat="1" applyFont="1" applyFill="1" applyBorder="1" applyAlignment="1">
      <alignment vertical="center"/>
    </xf>
    <xf numFmtId="1" fontId="4" fillId="3" borderId="34" xfId="0" applyNumberFormat="1" applyFont="1" applyFill="1" applyBorder="1" applyAlignment="1">
      <alignment vertical="center"/>
    </xf>
    <xf numFmtId="1" fontId="4" fillId="3" borderId="17" xfId="0" applyNumberFormat="1" applyFont="1" applyFill="1" applyBorder="1" applyAlignment="1">
      <alignment vertical="center"/>
    </xf>
    <xf numFmtId="1" fontId="4" fillId="3" borderId="35" xfId="0" applyNumberFormat="1" applyFont="1" applyFill="1" applyBorder="1" applyAlignment="1">
      <alignment vertical="center"/>
    </xf>
    <xf numFmtId="1" fontId="4" fillId="3" borderId="35" xfId="0" applyNumberFormat="1" applyFont="1" applyFill="1" applyBorder="1" applyAlignment="1">
      <alignment horizontal="center" vertical="center"/>
    </xf>
    <xf numFmtId="17" fontId="0" fillId="3" borderId="0" xfId="0" applyNumberFormat="1" applyFill="1"/>
    <xf numFmtId="1" fontId="4" fillId="3" borderId="19" xfId="0" applyNumberFormat="1" applyFont="1" applyFill="1" applyBorder="1" applyAlignment="1">
      <alignment vertical="center"/>
    </xf>
    <xf numFmtId="1" fontId="4" fillId="3" borderId="18" xfId="0" applyNumberFormat="1" applyFont="1" applyFill="1" applyBorder="1" applyAlignment="1">
      <alignment vertical="center"/>
    </xf>
    <xf numFmtId="14" fontId="6" fillId="20" borderId="0" xfId="0" applyNumberFormat="1" applyFont="1" applyFill="1"/>
    <xf numFmtId="0" fontId="0" fillId="6" borderId="10" xfId="0" applyFill="1" applyBorder="1"/>
    <xf numFmtId="0" fontId="0" fillId="6" borderId="9" xfId="0" applyFill="1" applyBorder="1"/>
    <xf numFmtId="17" fontId="0" fillId="6" borderId="0" xfId="0" applyNumberFormat="1" applyFill="1"/>
    <xf numFmtId="0" fontId="1" fillId="6" borderId="0" xfId="0" applyFont="1" applyFill="1" applyAlignment="1">
      <alignment vertical="top"/>
    </xf>
    <xf numFmtId="1" fontId="1" fillId="3" borderId="16" xfId="0" applyNumberFormat="1" applyFont="1" applyFill="1" applyBorder="1" applyAlignment="1">
      <alignment horizontal="center" vertical="center"/>
    </xf>
    <xf numFmtId="0" fontId="9" fillId="6" borderId="0" xfId="0" applyFont="1" applyFill="1" applyAlignment="1">
      <alignment vertical="top"/>
    </xf>
    <xf numFmtId="14" fontId="6" fillId="21" borderId="0" xfId="0" applyNumberFormat="1" applyFont="1" applyFill="1"/>
    <xf numFmtId="0" fontId="0" fillId="6" borderId="5" xfId="0" applyFill="1" applyBorder="1" applyAlignment="1">
      <alignment vertical="center"/>
    </xf>
    <xf numFmtId="0" fontId="0" fillId="6" borderId="0" xfId="0" applyFill="1" applyAlignment="1">
      <alignment vertical="center"/>
    </xf>
    <xf numFmtId="0" fontId="0" fillId="6" borderId="4" xfId="0" applyFill="1" applyBorder="1" applyAlignment="1">
      <alignment vertical="center"/>
    </xf>
    <xf numFmtId="0" fontId="0" fillId="4" borderId="10" xfId="0" applyFill="1" applyBorder="1"/>
    <xf numFmtId="0" fontId="0" fillId="4" borderId="9" xfId="0" applyFill="1" applyBorder="1"/>
    <xf numFmtId="1" fontId="1" fillId="4" borderId="0" xfId="0" applyNumberFormat="1" applyFont="1" applyFill="1" applyAlignment="1">
      <alignment horizontal="center" vertical="center"/>
    </xf>
    <xf numFmtId="1" fontId="4" fillId="4" borderId="16" xfId="0" applyNumberFormat="1" applyFont="1" applyFill="1" applyBorder="1" applyAlignment="1">
      <alignment horizontal="center" vertical="center"/>
    </xf>
    <xf numFmtId="1" fontId="4" fillId="4" borderId="0" xfId="0" applyNumberFormat="1" applyFont="1" applyFill="1" applyAlignment="1">
      <alignment horizontal="center" vertical="center"/>
    </xf>
    <xf numFmtId="0" fontId="1" fillId="4" borderId="0" xfId="0" applyFont="1" applyFill="1" applyAlignment="1">
      <alignment vertical="top"/>
    </xf>
    <xf numFmtId="1" fontId="4" fillId="4" borderId="16" xfId="0" applyNumberFormat="1" applyFont="1" applyFill="1" applyBorder="1" applyAlignment="1">
      <alignment vertical="center"/>
    </xf>
    <xf numFmtId="1" fontId="4" fillId="4" borderId="34" xfId="0" applyNumberFormat="1" applyFont="1" applyFill="1" applyBorder="1" applyAlignment="1">
      <alignment vertical="center"/>
    </xf>
    <xf numFmtId="1" fontId="4" fillId="4" borderId="17" xfId="0" applyNumberFormat="1" applyFont="1" applyFill="1" applyBorder="1" applyAlignment="1">
      <alignment vertical="center"/>
    </xf>
    <xf numFmtId="1" fontId="4" fillId="4" borderId="35" xfId="0" applyNumberFormat="1" applyFont="1" applyFill="1" applyBorder="1" applyAlignment="1">
      <alignment vertical="center"/>
    </xf>
    <xf numFmtId="1" fontId="4" fillId="4" borderId="35" xfId="0" applyNumberFormat="1" applyFont="1" applyFill="1" applyBorder="1" applyAlignment="1">
      <alignment horizontal="center" vertical="center"/>
    </xf>
    <xf numFmtId="17" fontId="0" fillId="4" borderId="0" xfId="0" applyNumberFormat="1" applyFill="1"/>
    <xf numFmtId="14" fontId="6" fillId="22" borderId="0" xfId="0" applyNumberFormat="1" applyFont="1" applyFill="1"/>
    <xf numFmtId="14" fontId="0" fillId="4" borderId="0" xfId="0" applyNumberFormat="1" applyFill="1" applyAlignment="1">
      <alignment horizontal="right"/>
    </xf>
    <xf numFmtId="1" fontId="1" fillId="4" borderId="16" xfId="0" applyNumberFormat="1" applyFont="1" applyFill="1" applyBorder="1" applyAlignment="1">
      <alignment horizontal="center" vertical="center"/>
    </xf>
    <xf numFmtId="1" fontId="1" fillId="4" borderId="0" xfId="0" applyNumberFormat="1" applyFont="1" applyFill="1" applyAlignment="1">
      <alignment vertical="top"/>
    </xf>
    <xf numFmtId="0" fontId="5" fillId="4" borderId="0" xfId="0" applyFont="1" applyFill="1" applyAlignment="1">
      <alignment vertical="top"/>
    </xf>
    <xf numFmtId="1" fontId="1" fillId="4" borderId="16" xfId="0" applyNumberFormat="1" applyFont="1" applyFill="1" applyBorder="1" applyAlignment="1">
      <alignment vertical="center"/>
    </xf>
    <xf numFmtId="0" fontId="0" fillId="8" borderId="10" xfId="0" applyFill="1" applyBorder="1"/>
    <xf numFmtId="0" fontId="0" fillId="8" borderId="9" xfId="0" applyFill="1" applyBorder="1"/>
    <xf numFmtId="0" fontId="1" fillId="8" borderId="0" xfId="0" applyFont="1" applyFill="1" applyAlignment="1">
      <alignment vertical="top"/>
    </xf>
    <xf numFmtId="0" fontId="0" fillId="8" borderId="5" xfId="0" applyFill="1" applyBorder="1" applyAlignment="1">
      <alignment vertical="center"/>
    </xf>
    <xf numFmtId="0" fontId="0" fillId="8" borderId="0" xfId="0" applyFill="1" applyAlignment="1">
      <alignment vertical="center"/>
    </xf>
    <xf numFmtId="0" fontId="0" fillId="8" borderId="4" xfId="0" applyFill="1" applyBorder="1" applyAlignment="1">
      <alignment vertical="center"/>
    </xf>
    <xf numFmtId="0" fontId="0" fillId="4" borderId="5" xfId="0" applyFill="1" applyBorder="1" applyAlignment="1">
      <alignment vertical="center"/>
    </xf>
    <xf numFmtId="0" fontId="0" fillId="4" borderId="0" xfId="0" applyFill="1" applyAlignment="1">
      <alignment vertical="center"/>
    </xf>
    <xf numFmtId="0" fontId="0" fillId="4" borderId="4" xfId="0" applyFill="1" applyBorder="1" applyAlignment="1">
      <alignment vertical="center"/>
    </xf>
    <xf numFmtId="0" fontId="0" fillId="14" borderId="4" xfId="0" applyFill="1" applyBorder="1" applyAlignment="1">
      <alignment horizontal="right"/>
    </xf>
    <xf numFmtId="164" fontId="0" fillId="13" borderId="0" xfId="0" applyNumberFormat="1" applyFill="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15" fillId="0" borderId="0" xfId="0" applyFont="1"/>
    <xf numFmtId="1" fontId="14" fillId="0" borderId="39" xfId="0" applyNumberFormat="1" applyFont="1" applyBorder="1" applyAlignment="1">
      <alignment horizontal="right" vertical="center" wrapText="1"/>
    </xf>
    <xf numFmtId="0" fontId="14" fillId="0" borderId="39" xfId="0" applyFont="1" applyBorder="1" applyAlignment="1">
      <alignment vertical="center" wrapText="1"/>
    </xf>
    <xf numFmtId="0" fontId="14" fillId="0" borderId="40" xfId="0" applyFont="1" applyBorder="1" applyAlignment="1">
      <alignment vertical="center" wrapText="1"/>
    </xf>
    <xf numFmtId="0" fontId="22" fillId="0" borderId="39" xfId="0" applyFont="1" applyBorder="1" applyAlignment="1">
      <alignment vertical="center" wrapText="1"/>
    </xf>
    <xf numFmtId="0" fontId="22" fillId="0" borderId="3" xfId="0" applyFont="1" applyBorder="1" applyAlignment="1">
      <alignment vertical="center" wrapText="1"/>
    </xf>
    <xf numFmtId="1" fontId="14" fillId="0" borderId="39" xfId="0" applyNumberFormat="1" applyFont="1" applyBorder="1" applyAlignment="1">
      <alignment vertical="center" wrapText="1"/>
    </xf>
    <xf numFmtId="0" fontId="24" fillId="0" borderId="42" xfId="0" applyFont="1" applyBorder="1" applyAlignment="1">
      <alignment horizontal="center"/>
    </xf>
    <xf numFmtId="0" fontId="22" fillId="0" borderId="39" xfId="0" applyFont="1" applyBorder="1" applyAlignment="1">
      <alignment horizontal="center" vertical="center" wrapText="1"/>
    </xf>
    <xf numFmtId="1" fontId="1" fillId="2" borderId="0" xfId="0" applyNumberFormat="1" applyFont="1" applyFill="1" applyAlignment="1" applyProtection="1">
      <alignment horizontal="center" vertical="center"/>
      <protection locked="0"/>
    </xf>
    <xf numFmtId="1" fontId="1" fillId="7" borderId="0" xfId="0" applyNumberFormat="1" applyFont="1" applyFill="1" applyAlignment="1" applyProtection="1">
      <alignment horizontal="center" vertical="center"/>
      <protection locked="0"/>
    </xf>
    <xf numFmtId="0" fontId="1" fillId="5" borderId="0" xfId="0" applyFont="1" applyFill="1" applyAlignment="1" applyProtection="1">
      <alignment horizontal="center" vertical="center"/>
      <protection locked="0"/>
    </xf>
    <xf numFmtId="0" fontId="1" fillId="9" borderId="0" xfId="0" applyFont="1" applyFill="1" applyAlignment="1" applyProtection="1">
      <alignment horizontal="center" vertical="center"/>
      <protection locked="0"/>
    </xf>
    <xf numFmtId="1" fontId="1" fillId="5" borderId="0" xfId="0" applyNumberFormat="1" applyFont="1" applyFill="1" applyAlignment="1" applyProtection="1">
      <alignment horizontal="center" vertical="center"/>
      <protection locked="0"/>
    </xf>
    <xf numFmtId="1" fontId="1" fillId="9" borderId="0" xfId="0" applyNumberFormat="1" applyFont="1" applyFill="1" applyAlignment="1" applyProtection="1">
      <alignment horizontal="center" vertical="center"/>
      <protection locked="0"/>
    </xf>
    <xf numFmtId="1" fontId="1" fillId="6" borderId="0" xfId="0" applyNumberFormat="1" applyFont="1" applyFill="1" applyAlignment="1" applyProtection="1">
      <alignment vertical="top"/>
      <protection locked="0"/>
    </xf>
    <xf numFmtId="1" fontId="9" fillId="3" borderId="0" xfId="0" applyNumberFormat="1" applyFont="1" applyFill="1" applyAlignment="1" applyProtection="1">
      <alignment vertical="top"/>
      <protection locked="0"/>
    </xf>
    <xf numFmtId="1" fontId="1" fillId="3" borderId="0" xfId="0" applyNumberFormat="1" applyFont="1" applyFill="1" applyAlignment="1" applyProtection="1">
      <alignment vertical="top"/>
      <protection locked="0"/>
    </xf>
    <xf numFmtId="1" fontId="9" fillId="6" borderId="0" xfId="0" applyNumberFormat="1" applyFont="1" applyFill="1" applyAlignment="1" applyProtection="1">
      <alignment vertical="top"/>
      <protection locked="0"/>
    </xf>
    <xf numFmtId="1" fontId="1" fillId="4" borderId="0" xfId="0" applyNumberFormat="1" applyFont="1" applyFill="1" applyAlignment="1" applyProtection="1">
      <alignment vertical="top"/>
      <protection locked="0"/>
    </xf>
    <xf numFmtId="1" fontId="1" fillId="8" borderId="0" xfId="0" applyNumberFormat="1" applyFont="1" applyFill="1" applyAlignment="1" applyProtection="1">
      <alignment vertical="top"/>
      <protection locked="0"/>
    </xf>
    <xf numFmtId="1" fontId="0" fillId="13" borderId="0" xfId="0" applyNumberFormat="1" applyFill="1" applyAlignment="1" applyProtection="1">
      <alignment vertical="center"/>
      <protection locked="0"/>
    </xf>
    <xf numFmtId="1" fontId="0" fillId="14" borderId="0" xfId="0" applyNumberFormat="1" applyFill="1" applyAlignment="1" applyProtection="1">
      <alignment vertical="center"/>
      <protection locked="0"/>
    </xf>
    <xf numFmtId="1" fontId="8" fillId="14" borderId="0" xfId="0" applyNumberFormat="1" applyFont="1" applyFill="1" applyAlignment="1" applyProtection="1">
      <alignment vertical="center"/>
      <protection locked="0"/>
    </xf>
    <xf numFmtId="1" fontId="8" fillId="13" borderId="0" xfId="0" applyNumberFormat="1" applyFont="1" applyFill="1" applyAlignment="1" applyProtection="1">
      <alignment vertical="center"/>
      <protection locked="0"/>
    </xf>
    <xf numFmtId="1" fontId="0" fillId="14" borderId="0" xfId="0" applyNumberFormat="1" applyFill="1" applyAlignment="1" applyProtection="1">
      <alignment horizontal="center" vertical="center"/>
      <protection locked="0"/>
    </xf>
    <xf numFmtId="0" fontId="18" fillId="16" borderId="0" xfId="0" applyFont="1" applyFill="1" applyAlignment="1">
      <alignment horizontal="center" vertical="center" wrapText="1"/>
    </xf>
    <xf numFmtId="0" fontId="20" fillId="16" borderId="0" xfId="1" applyFont="1" applyFill="1" applyAlignment="1">
      <alignment horizontal="center"/>
    </xf>
    <xf numFmtId="0" fontId="17" fillId="16" borderId="0" xfId="0" applyFont="1" applyFill="1" applyAlignment="1">
      <alignment horizontal="center" wrapText="1"/>
    </xf>
    <xf numFmtId="0" fontId="16" fillId="16" borderId="0" xfId="0" applyFont="1" applyFill="1" applyAlignment="1">
      <alignment horizontal="center"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11" borderId="1" xfId="0" applyFill="1" applyBorder="1" applyAlignment="1">
      <alignment horizontal="center"/>
    </xf>
    <xf numFmtId="0" fontId="0" fillId="11" borderId="2" xfId="0" applyFill="1" applyBorder="1" applyAlignment="1">
      <alignment horizontal="center"/>
    </xf>
    <xf numFmtId="0" fontId="0" fillId="11" borderId="3" xfId="0" applyFill="1" applyBorder="1" applyAlignment="1">
      <alignment horizontal="center"/>
    </xf>
    <xf numFmtId="0" fontId="0" fillId="10" borderId="1" xfId="0" applyFill="1" applyBorder="1" applyAlignment="1">
      <alignment horizontal="center"/>
    </xf>
    <xf numFmtId="0" fontId="0" fillId="10" borderId="2" xfId="0" applyFill="1" applyBorder="1" applyAlignment="1">
      <alignment horizontal="center"/>
    </xf>
    <xf numFmtId="0" fontId="0" fillId="10" borderId="3" xfId="0" applyFill="1" applyBorder="1" applyAlignment="1">
      <alignment horizontal="center"/>
    </xf>
    <xf numFmtId="0" fontId="0" fillId="12" borderId="11" xfId="0" applyFill="1" applyBorder="1" applyAlignment="1">
      <alignment horizontal="center"/>
    </xf>
    <xf numFmtId="0" fontId="0" fillId="12" borderId="2" xfId="0" applyFill="1" applyBorder="1" applyAlignment="1">
      <alignment horizontal="center"/>
    </xf>
    <xf numFmtId="0" fontId="0" fillId="12" borderId="12" xfId="0" applyFill="1" applyBorder="1" applyAlignment="1">
      <alignment horizontal="center"/>
    </xf>
    <xf numFmtId="0" fontId="0" fillId="3" borderId="11" xfId="0" applyFill="1" applyBorder="1" applyAlignment="1">
      <alignment horizontal="center"/>
    </xf>
    <xf numFmtId="0" fontId="0" fillId="3" borderId="2" xfId="0" applyFill="1" applyBorder="1" applyAlignment="1">
      <alignment horizontal="center"/>
    </xf>
    <xf numFmtId="0" fontId="0" fillId="3" borderId="12" xfId="0" applyFill="1" applyBorder="1" applyAlignment="1">
      <alignment horizontal="center"/>
    </xf>
    <xf numFmtId="0" fontId="0" fillId="15" borderId="11" xfId="0" applyFill="1" applyBorder="1" applyAlignment="1">
      <alignment horizontal="center"/>
    </xf>
    <xf numFmtId="0" fontId="0" fillId="15" borderId="2" xfId="0" applyFill="1" applyBorder="1" applyAlignment="1">
      <alignment horizontal="center"/>
    </xf>
    <xf numFmtId="0" fontId="0" fillId="15" borderId="12" xfId="0" applyFill="1" applyBorder="1" applyAlignment="1">
      <alignment horizontal="center"/>
    </xf>
    <xf numFmtId="1" fontId="1" fillId="2" borderId="17" xfId="0" applyNumberFormat="1" applyFont="1" applyFill="1" applyBorder="1" applyAlignment="1">
      <alignment horizontal="center" vertical="center"/>
    </xf>
    <xf numFmtId="1" fontId="1" fillId="2" borderId="19" xfId="0" applyNumberFormat="1" applyFont="1" applyFill="1" applyBorder="1" applyAlignment="1">
      <alignment horizontal="center" vertical="center"/>
    </xf>
    <xf numFmtId="1" fontId="1" fillId="2" borderId="16" xfId="0" applyNumberFormat="1" applyFont="1" applyFill="1" applyBorder="1" applyAlignment="1">
      <alignment horizontal="center" vertical="center"/>
    </xf>
    <xf numFmtId="1" fontId="1" fillId="7" borderId="17" xfId="0" applyNumberFormat="1" applyFont="1" applyFill="1" applyBorder="1" applyAlignment="1">
      <alignment horizontal="center" vertical="center"/>
    </xf>
    <xf numFmtId="1" fontId="1" fillId="7" borderId="18" xfId="0" applyNumberFormat="1" applyFont="1" applyFill="1" applyBorder="1" applyAlignment="1">
      <alignment horizontal="center" vertical="center"/>
    </xf>
    <xf numFmtId="1" fontId="1" fillId="7" borderId="19" xfId="0" applyNumberFormat="1" applyFont="1" applyFill="1" applyBorder="1" applyAlignment="1">
      <alignment horizontal="center" vertical="center"/>
    </xf>
    <xf numFmtId="1" fontId="1" fillId="7" borderId="16" xfId="0" applyNumberFormat="1" applyFont="1" applyFill="1" applyBorder="1" applyAlignment="1">
      <alignment horizontal="center" vertical="center"/>
    </xf>
    <xf numFmtId="1" fontId="1" fillId="2" borderId="18" xfId="0" applyNumberFormat="1" applyFont="1" applyFill="1" applyBorder="1" applyAlignment="1">
      <alignment horizontal="center" vertical="center"/>
    </xf>
    <xf numFmtId="0" fontId="0" fillId="7" borderId="9" xfId="0" applyFill="1" applyBorder="1" applyAlignment="1">
      <alignment horizontal="center" vertical="center"/>
    </xf>
    <xf numFmtId="0" fontId="0" fillId="7" borderId="0" xfId="0" applyFill="1" applyAlignment="1">
      <alignment horizontal="center" vertical="center"/>
    </xf>
    <xf numFmtId="0" fontId="0" fillId="7" borderId="10" xfId="0" applyFill="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7" borderId="4" xfId="0" applyFill="1" applyBorder="1" applyAlignment="1">
      <alignment horizontal="center"/>
    </xf>
    <xf numFmtId="0" fontId="0" fillId="7" borderId="0" xfId="0" applyFill="1" applyAlignment="1">
      <alignment horizontal="center"/>
    </xf>
    <xf numFmtId="0" fontId="0" fillId="7" borderId="5" xfId="0" applyFill="1" applyBorder="1" applyAlignment="1">
      <alignment horizontal="center"/>
    </xf>
    <xf numFmtId="0" fontId="0" fillId="7" borderId="9" xfId="0" applyFill="1" applyBorder="1" applyAlignment="1">
      <alignment horizontal="center"/>
    </xf>
    <xf numFmtId="0" fontId="0" fillId="7" borderId="10" xfId="0" applyFill="1" applyBorder="1" applyAlignment="1">
      <alignment horizontal="center"/>
    </xf>
    <xf numFmtId="0" fontId="0" fillId="12" borderId="1" xfId="0" applyFill="1" applyBorder="1" applyAlignment="1">
      <alignment horizontal="center"/>
    </xf>
    <xf numFmtId="0" fontId="0" fillId="12" borderId="3" xfId="0" applyFill="1" applyBorder="1" applyAlignment="1">
      <alignment horizontal="center"/>
    </xf>
    <xf numFmtId="0" fontId="0" fillId="3" borderId="1" xfId="0" applyFill="1" applyBorder="1" applyAlignment="1">
      <alignment horizontal="center"/>
    </xf>
    <xf numFmtId="0" fontId="0" fillId="3" borderId="3" xfId="0" applyFill="1" applyBorder="1" applyAlignment="1">
      <alignment horizontal="center"/>
    </xf>
    <xf numFmtId="0" fontId="0" fillId="15" borderId="1" xfId="0" applyFill="1" applyBorder="1" applyAlignment="1">
      <alignment horizontal="center"/>
    </xf>
    <xf numFmtId="0" fontId="0" fillId="15" borderId="3" xfId="0" applyFill="1" applyBorder="1" applyAlignment="1">
      <alignment horizontal="center"/>
    </xf>
    <xf numFmtId="1" fontId="1" fillId="5" borderId="16" xfId="0" applyNumberFormat="1" applyFont="1" applyFill="1" applyBorder="1" applyAlignment="1">
      <alignment horizontal="center" vertical="center"/>
    </xf>
    <xf numFmtId="1" fontId="1" fillId="5" borderId="17" xfId="0" applyNumberFormat="1" applyFont="1" applyFill="1" applyBorder="1" applyAlignment="1">
      <alignment horizontal="center" vertical="center"/>
    </xf>
    <xf numFmtId="1" fontId="1" fillId="5" borderId="19" xfId="0" applyNumberFormat="1" applyFont="1" applyFill="1" applyBorder="1" applyAlignment="1">
      <alignment horizontal="center" vertical="center"/>
    </xf>
    <xf numFmtId="0" fontId="0" fillId="9" borderId="4" xfId="0" applyFill="1" applyBorder="1" applyAlignment="1">
      <alignment horizontal="center" vertical="center"/>
    </xf>
    <xf numFmtId="0" fontId="0" fillId="9" borderId="0" xfId="0" applyFill="1" applyAlignment="1">
      <alignment horizontal="center" vertical="center"/>
    </xf>
    <xf numFmtId="0" fontId="0" fillId="9" borderId="5" xfId="0" applyFill="1" applyBorder="1" applyAlignment="1">
      <alignment horizontal="center" vertical="center"/>
    </xf>
    <xf numFmtId="1" fontId="1" fillId="9" borderId="19" xfId="0" applyNumberFormat="1" applyFont="1" applyFill="1" applyBorder="1" applyAlignment="1">
      <alignment horizontal="center" vertical="center"/>
    </xf>
    <xf numFmtId="1" fontId="1" fillId="9" borderId="16" xfId="0" applyNumberFormat="1" applyFont="1" applyFill="1" applyBorder="1" applyAlignment="1">
      <alignment horizontal="center" vertical="center"/>
    </xf>
    <xf numFmtId="1" fontId="1" fillId="9" borderId="17" xfId="0" applyNumberFormat="1" applyFont="1" applyFill="1" applyBorder="1" applyAlignment="1">
      <alignment horizontal="center" vertical="center"/>
    </xf>
    <xf numFmtId="1" fontId="1" fillId="5" borderId="18" xfId="0" applyNumberFormat="1" applyFont="1" applyFill="1" applyBorder="1" applyAlignment="1">
      <alignment horizontal="center" vertical="center"/>
    </xf>
    <xf numFmtId="1" fontId="1" fillId="9" borderId="18" xfId="0" applyNumberFormat="1" applyFont="1" applyFill="1" applyBorder="1" applyAlignment="1">
      <alignment horizontal="center" vertical="center"/>
    </xf>
    <xf numFmtId="1" fontId="1" fillId="6" borderId="16" xfId="0" applyNumberFormat="1" applyFont="1" applyFill="1" applyBorder="1" applyAlignment="1">
      <alignment horizontal="center" vertical="center"/>
    </xf>
    <xf numFmtId="1" fontId="1" fillId="6" borderId="17" xfId="0" applyNumberFormat="1" applyFont="1" applyFill="1" applyBorder="1" applyAlignment="1">
      <alignment horizontal="center" vertical="center"/>
    </xf>
    <xf numFmtId="1" fontId="1" fillId="6" borderId="18" xfId="0" applyNumberFormat="1" applyFont="1" applyFill="1" applyBorder="1" applyAlignment="1">
      <alignment horizontal="center" vertical="center"/>
    </xf>
    <xf numFmtId="1" fontId="1" fillId="6" borderId="19" xfId="0" applyNumberFormat="1" applyFont="1" applyFill="1" applyBorder="1" applyAlignment="1">
      <alignment horizontal="center" vertical="center"/>
    </xf>
    <xf numFmtId="1" fontId="9" fillId="3" borderId="16" xfId="0" applyNumberFormat="1" applyFont="1" applyFill="1" applyBorder="1" applyAlignment="1">
      <alignment horizontal="center" vertical="center"/>
    </xf>
    <xf numFmtId="1" fontId="1" fillId="3" borderId="17" xfId="0" applyNumberFormat="1" applyFont="1" applyFill="1" applyBorder="1" applyAlignment="1">
      <alignment horizontal="center" vertical="center"/>
    </xf>
    <xf numFmtId="1" fontId="1" fillId="3" borderId="18" xfId="0" applyNumberFormat="1" applyFont="1" applyFill="1" applyBorder="1" applyAlignment="1">
      <alignment horizontal="center" vertical="center"/>
    </xf>
    <xf numFmtId="1" fontId="1" fillId="3" borderId="19" xfId="0" applyNumberFormat="1" applyFont="1" applyFill="1" applyBorder="1" applyAlignment="1">
      <alignment horizontal="center" vertical="center"/>
    </xf>
    <xf numFmtId="1" fontId="1" fillId="3" borderId="16" xfId="0" applyNumberFormat="1" applyFont="1" applyFill="1" applyBorder="1" applyAlignment="1">
      <alignment horizontal="center" vertical="center"/>
    </xf>
    <xf numFmtId="1" fontId="9" fillId="6" borderId="16" xfId="0" applyNumberFormat="1" applyFont="1" applyFill="1" applyBorder="1" applyAlignment="1">
      <alignment horizontal="center" vertical="center"/>
    </xf>
    <xf numFmtId="1" fontId="1" fillId="4" borderId="16" xfId="0" applyNumberFormat="1" applyFont="1" applyFill="1" applyBorder="1" applyAlignment="1">
      <alignment horizontal="center" vertical="center"/>
    </xf>
    <xf numFmtId="1" fontId="1" fillId="4" borderId="17" xfId="0" applyNumberFormat="1" applyFont="1" applyFill="1" applyBorder="1" applyAlignment="1">
      <alignment horizontal="center" vertical="center"/>
    </xf>
    <xf numFmtId="1" fontId="1" fillId="4" borderId="18" xfId="0" applyNumberFormat="1" applyFont="1" applyFill="1" applyBorder="1" applyAlignment="1">
      <alignment horizontal="center" vertical="center"/>
    </xf>
    <xf numFmtId="1" fontId="1" fillId="4" borderId="19" xfId="0" applyNumberFormat="1" applyFont="1" applyFill="1" applyBorder="1" applyAlignment="1">
      <alignment horizontal="center" vertical="center"/>
    </xf>
    <xf numFmtId="1" fontId="1" fillId="8" borderId="16" xfId="0" applyNumberFormat="1" applyFont="1" applyFill="1" applyBorder="1" applyAlignment="1">
      <alignment horizontal="center" vertical="center"/>
    </xf>
    <xf numFmtId="0" fontId="0" fillId="5" borderId="1" xfId="0" applyFill="1" applyBorder="1" applyAlignment="1">
      <alignment horizontal="center"/>
    </xf>
    <xf numFmtId="0" fontId="0" fillId="5" borderId="2" xfId="0" applyFill="1" applyBorder="1" applyAlignment="1">
      <alignment horizontal="center"/>
    </xf>
    <xf numFmtId="0" fontId="0" fillId="5" borderId="3"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1" fontId="1" fillId="4" borderId="38" xfId="0" applyNumberFormat="1" applyFont="1" applyFill="1" applyBorder="1" applyAlignment="1">
      <alignment horizontal="center" vertical="center"/>
    </xf>
    <xf numFmtId="1" fontId="1" fillId="4" borderId="37" xfId="0" applyNumberFormat="1" applyFont="1" applyFill="1" applyBorder="1" applyAlignment="1">
      <alignment horizontal="center" vertical="center"/>
    </xf>
    <xf numFmtId="1" fontId="1" fillId="4" borderId="36" xfId="0" applyNumberFormat="1" applyFont="1" applyFill="1" applyBorder="1" applyAlignment="1">
      <alignment horizontal="center" vertical="center"/>
    </xf>
    <xf numFmtId="0" fontId="0" fillId="15" borderId="6" xfId="0" applyFill="1" applyBorder="1" applyAlignment="1">
      <alignment horizontal="center"/>
    </xf>
    <xf numFmtId="0" fontId="0" fillId="15" borderId="7" xfId="0" applyFill="1" applyBorder="1" applyAlignment="1">
      <alignment horizontal="center"/>
    </xf>
    <xf numFmtId="0" fontId="0" fillId="15" borderId="8" xfId="0" applyFill="1" applyBorder="1" applyAlignment="1">
      <alignment horizont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0" fillId="11" borderId="9" xfId="0" applyFill="1" applyBorder="1" applyAlignment="1">
      <alignment horizontal="center"/>
    </xf>
    <xf numFmtId="0" fontId="0" fillId="11" borderId="0" xfId="0" applyFill="1" applyAlignment="1">
      <alignment horizontal="center"/>
    </xf>
    <xf numFmtId="0" fontId="0" fillId="11" borderId="10" xfId="0" applyFill="1" applyBorder="1" applyAlignment="1">
      <alignment horizontal="center"/>
    </xf>
    <xf numFmtId="0" fontId="0" fillId="10" borderId="21" xfId="0" applyFill="1" applyBorder="1" applyAlignment="1">
      <alignment horizontal="center"/>
    </xf>
    <xf numFmtId="0" fontId="0" fillId="10" borderId="0" xfId="0" applyFill="1" applyAlignment="1">
      <alignment horizontal="center"/>
    </xf>
    <xf numFmtId="0" fontId="0" fillId="10" borderId="22" xfId="0" applyFill="1" applyBorder="1" applyAlignment="1">
      <alignment horizontal="center"/>
    </xf>
    <xf numFmtId="0" fontId="0" fillId="12" borderId="9" xfId="0" applyFill="1" applyBorder="1" applyAlignment="1">
      <alignment horizontal="center"/>
    </xf>
    <xf numFmtId="0" fontId="0" fillId="12" borderId="0" xfId="0" applyFill="1" applyAlignment="1">
      <alignment horizontal="center"/>
    </xf>
    <xf numFmtId="0" fontId="0" fillId="12" borderId="10" xfId="0" applyFill="1" applyBorder="1" applyAlignment="1">
      <alignment horizontal="center"/>
    </xf>
    <xf numFmtId="0" fontId="0" fillId="3" borderId="21" xfId="0" applyFill="1" applyBorder="1" applyAlignment="1">
      <alignment horizontal="center"/>
    </xf>
    <xf numFmtId="0" fontId="0" fillId="3" borderId="0" xfId="0" applyFill="1" applyAlignment="1">
      <alignment horizontal="center"/>
    </xf>
    <xf numFmtId="0" fontId="0" fillId="3" borderId="22" xfId="0" applyFill="1" applyBorder="1" applyAlignment="1">
      <alignment horizontal="center"/>
    </xf>
    <xf numFmtId="0" fontId="6" fillId="15" borderId="1" xfId="0" applyFont="1" applyFill="1" applyBorder="1" applyAlignment="1">
      <alignment horizontal="center"/>
    </xf>
    <xf numFmtId="0" fontId="6" fillId="15" borderId="2" xfId="0" applyFont="1" applyFill="1" applyBorder="1" applyAlignment="1">
      <alignment horizontal="center"/>
    </xf>
    <xf numFmtId="0" fontId="6" fillId="15" borderId="3" xfId="0" applyFont="1" applyFill="1" applyBorder="1" applyAlignment="1">
      <alignment horizontal="center"/>
    </xf>
    <xf numFmtId="1" fontId="0" fillId="13" borderId="17" xfId="0" applyNumberFormat="1" applyFill="1" applyBorder="1" applyAlignment="1">
      <alignment horizontal="center" vertical="center"/>
    </xf>
    <xf numFmtId="1" fontId="0" fillId="13" borderId="18" xfId="0" applyNumberFormat="1" applyFill="1" applyBorder="1" applyAlignment="1">
      <alignment horizontal="center" vertical="center"/>
    </xf>
    <xf numFmtId="1" fontId="0" fillId="13" borderId="19" xfId="0" applyNumberFormat="1" applyFill="1" applyBorder="1" applyAlignment="1">
      <alignment horizontal="center" vertical="center"/>
    </xf>
    <xf numFmtId="0" fontId="0" fillId="3" borderId="4" xfId="0" applyFill="1" applyBorder="1" applyAlignment="1">
      <alignment horizontal="center"/>
    </xf>
    <xf numFmtId="0" fontId="0" fillId="3" borderId="5" xfId="0" applyFill="1" applyBorder="1" applyAlignment="1">
      <alignment horizontal="center"/>
    </xf>
    <xf numFmtId="1" fontId="0" fillId="14" borderId="17" xfId="0" applyNumberFormat="1" applyFill="1" applyBorder="1" applyAlignment="1">
      <alignment horizontal="center" vertical="center"/>
    </xf>
    <xf numFmtId="1" fontId="0" fillId="14" borderId="18" xfId="0" applyNumberFormat="1" applyFill="1" applyBorder="1" applyAlignment="1">
      <alignment horizontal="center" vertical="center"/>
    </xf>
    <xf numFmtId="1" fontId="0" fillId="14" borderId="19" xfId="0" applyNumberFormat="1" applyFill="1" applyBorder="1" applyAlignment="1">
      <alignment horizontal="center" vertical="center"/>
    </xf>
    <xf numFmtId="1" fontId="0" fillId="13" borderId="16" xfId="0" applyNumberFormat="1" applyFill="1" applyBorder="1" applyAlignment="1">
      <alignment horizontal="center" vertical="center"/>
    </xf>
    <xf numFmtId="1" fontId="0" fillId="13" borderId="16" xfId="0" applyNumberFormat="1" applyFill="1" applyBorder="1" applyAlignment="1">
      <alignment horizontal="center" vertical="center" wrapText="1"/>
    </xf>
    <xf numFmtId="1" fontId="0" fillId="14" borderId="16" xfId="0" applyNumberFormat="1" applyFill="1" applyBorder="1" applyAlignment="1">
      <alignment horizontal="center" vertical="center"/>
    </xf>
    <xf numFmtId="0" fontId="22" fillId="0" borderId="41" xfId="0" applyFont="1" applyBorder="1" applyAlignment="1">
      <alignment vertical="center" wrapText="1"/>
    </xf>
    <xf numFmtId="0" fontId="22" fillId="0" borderId="40" xfId="0" applyFont="1" applyBorder="1" applyAlignment="1">
      <alignment vertical="center" wrapText="1"/>
    </xf>
    <xf numFmtId="0" fontId="21" fillId="0" borderId="0" xfId="0" applyFont="1" applyAlignment="1">
      <alignment horizontal="center" vertical="center" wrapText="1"/>
    </xf>
    <xf numFmtId="0" fontId="22" fillId="0" borderId="41"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3" xfId="0" applyFont="1" applyBorder="1" applyAlignment="1">
      <alignment horizontal="center" vertical="center" wrapText="1"/>
    </xf>
  </cellXfs>
  <cellStyles count="2">
    <cellStyle name="Hyperlink" xfId="1" builtinId="8"/>
    <cellStyle name="Normal" xfId="0" builtinId="0"/>
  </cellStyles>
  <dxfs count="21">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0</xdr:colOff>
      <xdr:row>7</xdr:row>
      <xdr:rowOff>0</xdr:rowOff>
    </xdr:from>
    <xdr:to>
      <xdr:col>7</xdr:col>
      <xdr:colOff>304800</xdr:colOff>
      <xdr:row>17</xdr:row>
      <xdr:rowOff>50800</xdr:rowOff>
    </xdr:to>
    <xdr:pic>
      <xdr:nvPicPr>
        <xdr:cNvPr id="2" name="officeArt object" descr="image1.png">
          <a:extLst>
            <a:ext uri="{FF2B5EF4-FFF2-40B4-BE49-F238E27FC236}">
              <a16:creationId xmlns:a16="http://schemas.microsoft.com/office/drawing/2014/main" id="{18AE391A-4E4A-8BCE-0E5D-DC1C1BAD0F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2070100"/>
          <a:ext cx="3606800" cy="195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british-caving.org.uk/documents/radon-underground/"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37874-BA53-6143-93BD-CC9DEB58AE7A}">
  <dimension ref="B5:J46"/>
  <sheetViews>
    <sheetView tabSelected="1" workbookViewId="0">
      <selection activeCell="A58" sqref="A58"/>
    </sheetView>
  </sheetViews>
  <sheetFormatPr baseColWidth="10" defaultRowHeight="14" x14ac:dyDescent="0.15"/>
  <cols>
    <col min="1" max="1" width="57.33203125" style="146" customWidth="1"/>
    <col min="2" max="16384" width="10.83203125" style="146"/>
  </cols>
  <sheetData>
    <row r="5" spans="4:4" ht="44" x14ac:dyDescent="0.15">
      <c r="D5" s="143" t="s">
        <v>327</v>
      </c>
    </row>
    <row r="6" spans="4:4" ht="44" x14ac:dyDescent="0.15">
      <c r="D6" s="144"/>
    </row>
    <row r="7" spans="4:4" ht="15" x14ac:dyDescent="0.15">
      <c r="D7" s="145"/>
    </row>
    <row r="24" spans="2:10" x14ac:dyDescent="0.15">
      <c r="B24" s="284" t="s">
        <v>328</v>
      </c>
      <c r="C24" s="284"/>
      <c r="D24" s="284"/>
      <c r="E24" s="284"/>
      <c r="F24" s="284"/>
      <c r="G24" s="284"/>
      <c r="H24" s="284"/>
      <c r="I24" s="284"/>
      <c r="J24" s="284"/>
    </row>
    <row r="25" spans="2:10" x14ac:dyDescent="0.15">
      <c r="B25" s="284"/>
      <c r="C25" s="284"/>
      <c r="D25" s="284"/>
      <c r="E25" s="284"/>
      <c r="F25" s="284"/>
      <c r="G25" s="284"/>
      <c r="H25" s="284"/>
      <c r="I25" s="284"/>
      <c r="J25" s="284"/>
    </row>
    <row r="26" spans="2:10" x14ac:dyDescent="0.15">
      <c r="B26" s="284"/>
      <c r="C26" s="284"/>
      <c r="D26" s="284"/>
      <c r="E26" s="284"/>
      <c r="F26" s="284"/>
      <c r="G26" s="284"/>
      <c r="H26" s="284"/>
      <c r="I26" s="284"/>
      <c r="J26" s="284"/>
    </row>
    <row r="27" spans="2:10" x14ac:dyDescent="0.15">
      <c r="B27" s="284"/>
      <c r="C27" s="284"/>
      <c r="D27" s="284"/>
      <c r="E27" s="284"/>
      <c r="F27" s="284"/>
      <c r="G27" s="284"/>
      <c r="H27" s="284"/>
      <c r="I27" s="284"/>
      <c r="J27" s="284"/>
    </row>
    <row r="28" spans="2:10" x14ac:dyDescent="0.15">
      <c r="B28" s="284"/>
      <c r="C28" s="284"/>
      <c r="D28" s="284"/>
      <c r="E28" s="284"/>
      <c r="F28" s="284"/>
      <c r="G28" s="284"/>
      <c r="H28" s="284"/>
      <c r="I28" s="284"/>
      <c r="J28" s="284"/>
    </row>
    <row r="29" spans="2:10" x14ac:dyDescent="0.15">
      <c r="B29" s="284"/>
      <c r="C29" s="284"/>
      <c r="D29" s="284"/>
      <c r="E29" s="284"/>
      <c r="F29" s="284"/>
      <c r="G29" s="284"/>
      <c r="H29" s="284"/>
      <c r="I29" s="284"/>
      <c r="J29" s="284"/>
    </row>
    <row r="30" spans="2:10" x14ac:dyDescent="0.15">
      <c r="B30" s="284"/>
      <c r="C30" s="284"/>
      <c r="D30" s="284"/>
      <c r="E30" s="284"/>
      <c r="F30" s="284"/>
      <c r="G30" s="284"/>
      <c r="H30" s="284"/>
      <c r="I30" s="284"/>
      <c r="J30" s="284"/>
    </row>
    <row r="31" spans="2:10" x14ac:dyDescent="0.15">
      <c r="B31" s="284"/>
      <c r="C31" s="284"/>
      <c r="D31" s="284"/>
      <c r="E31" s="284"/>
      <c r="F31" s="284"/>
      <c r="G31" s="284"/>
      <c r="H31" s="284"/>
      <c r="I31" s="284"/>
      <c r="J31" s="284"/>
    </row>
    <row r="32" spans="2:10" x14ac:dyDescent="0.15">
      <c r="B32" s="284"/>
      <c r="C32" s="284"/>
      <c r="D32" s="284"/>
      <c r="E32" s="284"/>
      <c r="F32" s="284"/>
      <c r="G32" s="284"/>
      <c r="H32" s="284"/>
      <c r="I32" s="284"/>
      <c r="J32" s="284"/>
    </row>
    <row r="33" spans="2:10" ht="23" customHeight="1" x14ac:dyDescent="0.15">
      <c r="B33" s="286" t="s">
        <v>374</v>
      </c>
      <c r="C33" s="286"/>
      <c r="D33" s="286"/>
      <c r="E33" s="286"/>
      <c r="F33" s="286"/>
      <c r="G33" s="286"/>
      <c r="H33" s="286"/>
      <c r="I33" s="286"/>
      <c r="J33" s="286"/>
    </row>
    <row r="34" spans="2:10" ht="23" customHeight="1" x14ac:dyDescent="0.15">
      <c r="B34" s="286"/>
      <c r="C34" s="286"/>
      <c r="D34" s="286"/>
      <c r="E34" s="286"/>
      <c r="F34" s="286"/>
      <c r="G34" s="286"/>
      <c r="H34" s="286"/>
      <c r="I34" s="286"/>
      <c r="J34" s="286"/>
    </row>
    <row r="35" spans="2:10" ht="23" x14ac:dyDescent="0.25">
      <c r="B35" s="147"/>
      <c r="C35" s="147"/>
      <c r="D35" s="147"/>
      <c r="E35" s="147"/>
      <c r="F35" s="147"/>
      <c r="G35" s="147"/>
      <c r="H35" s="147"/>
      <c r="I35" s="147"/>
      <c r="J35" s="147"/>
    </row>
    <row r="36" spans="2:10" ht="23" x14ac:dyDescent="0.25">
      <c r="B36" s="285" t="s">
        <v>329</v>
      </c>
      <c r="C36" s="285"/>
      <c r="D36" s="285"/>
      <c r="E36" s="285"/>
      <c r="F36" s="285"/>
      <c r="G36" s="285"/>
      <c r="H36" s="285"/>
      <c r="I36" s="285"/>
      <c r="J36" s="285"/>
    </row>
    <row r="37" spans="2:10" ht="23" x14ac:dyDescent="0.25">
      <c r="B37" s="147"/>
      <c r="C37" s="147"/>
      <c r="D37" s="147"/>
      <c r="E37" s="147"/>
      <c r="F37" s="147"/>
      <c r="G37" s="147"/>
      <c r="H37" s="147"/>
      <c r="I37" s="147"/>
      <c r="J37" s="147"/>
    </row>
    <row r="38" spans="2:10" ht="23" customHeight="1" x14ac:dyDescent="0.15">
      <c r="B38" s="287" t="s">
        <v>373</v>
      </c>
      <c r="C38" s="287"/>
      <c r="D38" s="287"/>
      <c r="E38" s="287"/>
      <c r="F38" s="287"/>
      <c r="G38" s="287"/>
      <c r="H38" s="287"/>
      <c r="I38" s="287"/>
      <c r="J38" s="287"/>
    </row>
    <row r="39" spans="2:10" ht="23" customHeight="1" x14ac:dyDescent="0.15">
      <c r="B39" s="287"/>
      <c r="C39" s="287"/>
      <c r="D39" s="287"/>
      <c r="E39" s="287"/>
      <c r="F39" s="287"/>
      <c r="G39" s="287"/>
      <c r="H39" s="287"/>
      <c r="I39" s="287"/>
      <c r="J39" s="287"/>
    </row>
    <row r="40" spans="2:10" ht="23" customHeight="1" x14ac:dyDescent="0.15">
      <c r="B40" s="287"/>
      <c r="C40" s="287"/>
      <c r="D40" s="287"/>
      <c r="E40" s="287"/>
      <c r="F40" s="287"/>
      <c r="G40" s="287"/>
      <c r="H40" s="287"/>
      <c r="I40" s="287"/>
      <c r="J40" s="287"/>
    </row>
    <row r="41" spans="2:10" ht="23" customHeight="1" x14ac:dyDescent="0.15">
      <c r="B41" s="287"/>
      <c r="C41" s="287"/>
      <c r="D41" s="287"/>
      <c r="E41" s="287"/>
      <c r="F41" s="287"/>
      <c r="G41" s="287"/>
      <c r="H41" s="287"/>
      <c r="I41" s="287"/>
      <c r="J41" s="287"/>
    </row>
    <row r="42" spans="2:10" x14ac:dyDescent="0.15">
      <c r="B42" s="287"/>
      <c r="C42" s="287"/>
      <c r="D42" s="287"/>
      <c r="E42" s="287"/>
      <c r="F42" s="287"/>
      <c r="G42" s="287"/>
      <c r="H42" s="287"/>
      <c r="I42" s="287"/>
      <c r="J42" s="287"/>
    </row>
    <row r="43" spans="2:10" x14ac:dyDescent="0.15">
      <c r="B43" s="287"/>
      <c r="C43" s="287"/>
      <c r="D43" s="287"/>
      <c r="E43" s="287"/>
      <c r="F43" s="287"/>
      <c r="G43" s="287"/>
      <c r="H43" s="287"/>
      <c r="I43" s="287"/>
      <c r="J43" s="287"/>
    </row>
    <row r="44" spans="2:10" x14ac:dyDescent="0.15">
      <c r="B44" s="287"/>
      <c r="C44" s="287"/>
      <c r="D44" s="287"/>
      <c r="E44" s="287"/>
      <c r="F44" s="287"/>
      <c r="G44" s="287"/>
      <c r="H44" s="287"/>
      <c r="I44" s="287"/>
      <c r="J44" s="287"/>
    </row>
    <row r="45" spans="2:10" x14ac:dyDescent="0.15">
      <c r="B45" s="287"/>
      <c r="C45" s="287"/>
      <c r="D45" s="287"/>
      <c r="E45" s="287"/>
      <c r="F45" s="287"/>
      <c r="G45" s="287"/>
      <c r="H45" s="287"/>
      <c r="I45" s="287"/>
      <c r="J45" s="287"/>
    </row>
    <row r="46" spans="2:10" x14ac:dyDescent="0.15">
      <c r="B46" s="287"/>
      <c r="C46" s="287"/>
      <c r="D46" s="287"/>
      <c r="E46" s="287"/>
      <c r="F46" s="287"/>
      <c r="G46" s="287"/>
      <c r="H46" s="287"/>
      <c r="I46" s="287"/>
      <c r="J46" s="287"/>
    </row>
  </sheetData>
  <sheetProtection algorithmName="SHA-512" hashValue="B7xQ6b3zSkONp+/x+TFF1o3g7CpK7Euqr9ljgc8L9sFMIF0U20d26R46jifOxiYwC6YGKw7ONBtUzbsp3fl58A==" saltValue="4TuIjkASQtSkCuS4GYMxYw==" spinCount="100000" sheet="1" objects="1" scenarios="1" selectLockedCells="1" selectUnlockedCells="1"/>
  <mergeCells count="4">
    <mergeCell ref="B24:J32"/>
    <mergeCell ref="B36:J36"/>
    <mergeCell ref="B33:J34"/>
    <mergeCell ref="B38:J46"/>
  </mergeCells>
  <hyperlinks>
    <hyperlink ref="B36:J36" r:id="rId1" display="https://british-caving.org.uk/documents/radon-underground/" xr:uid="{FCD04289-C1A9-6E49-BE98-006CB03576B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193CD-4B41-E244-85A3-5D3CC7880B6A}">
  <sheetPr>
    <tabColor theme="3"/>
  </sheetPr>
  <dimension ref="A1:BO505"/>
  <sheetViews>
    <sheetView zoomScale="158" workbookViewId="0">
      <pane xSplit="3" ySplit="3" topLeftCell="D4" activePane="bottomRight" state="frozen"/>
      <selection pane="topRight" activeCell="D1" sqref="D1"/>
      <selection pane="bottomLeft" activeCell="A4" sqref="A4"/>
      <selection pane="bottomRight" activeCell="BE8" sqref="BE8"/>
    </sheetView>
  </sheetViews>
  <sheetFormatPr baseColWidth="10" defaultColWidth="10.83203125" defaultRowHeight="15" x14ac:dyDescent="0.2"/>
  <cols>
    <col min="1" max="1" width="5.83203125" customWidth="1"/>
    <col min="2" max="2" width="25.6640625" customWidth="1"/>
    <col min="3" max="3" width="28.1640625" customWidth="1"/>
    <col min="4" max="4" width="10.83203125" customWidth="1"/>
    <col min="5" max="7" width="10.83203125" style="68" customWidth="1"/>
    <col min="8" max="8" width="14" style="39" customWidth="1"/>
    <col min="12" max="12" width="10.83203125" style="40"/>
    <col min="13" max="13" width="14" style="39" customWidth="1"/>
    <col min="18" max="18" width="10.83203125" style="84"/>
    <col min="23" max="23" width="10.83203125" style="84"/>
    <col min="27" max="27" width="10.83203125" style="85"/>
    <col min="28" max="28" width="10.83203125" style="84"/>
    <col min="32" max="32" width="10.83203125" style="85"/>
    <col min="33" max="33" width="10.83203125" style="84"/>
    <col min="37" max="37" width="10.83203125" style="85"/>
    <col min="38" max="38" width="10.83203125" style="84"/>
    <col min="42" max="42" width="10.83203125" style="85"/>
    <col min="43" max="43" width="10.83203125" style="84"/>
    <col min="47" max="47" width="10.83203125" style="85"/>
    <col min="48" max="48" width="10.83203125" style="84"/>
    <col min="52" max="52" width="10.83203125" style="85"/>
    <col min="53" max="53" width="10.83203125" style="84"/>
    <col min="57" max="57" width="10.83203125" style="85"/>
    <col min="58" max="58" width="10.83203125" style="84"/>
    <col min="62" max="62" width="10.83203125" style="85"/>
    <col min="63" max="63" width="10.83203125" style="84"/>
    <col min="67" max="67" width="10.83203125" style="85"/>
  </cols>
  <sheetData>
    <row r="1" spans="1:67" ht="17" thickBot="1" x14ac:dyDescent="0.25">
      <c r="A1" s="68"/>
      <c r="B1" s="1" t="s">
        <v>337</v>
      </c>
      <c r="C1" s="1"/>
      <c r="D1" s="1"/>
      <c r="H1" s="288" t="s">
        <v>236</v>
      </c>
      <c r="I1" s="289"/>
      <c r="J1" s="289"/>
      <c r="K1" s="289"/>
      <c r="L1" s="289"/>
      <c r="M1" s="289"/>
      <c r="N1" s="289"/>
      <c r="O1" s="289"/>
      <c r="P1" s="289"/>
      <c r="Q1" s="289"/>
      <c r="R1" s="289"/>
      <c r="S1" s="289"/>
      <c r="T1" s="289"/>
      <c r="U1" s="289"/>
      <c r="V1" s="289"/>
      <c r="W1" s="289"/>
      <c r="X1" s="289"/>
      <c r="Y1" s="289"/>
      <c r="Z1" s="289"/>
      <c r="AA1" s="290"/>
      <c r="AB1" s="291" t="s">
        <v>303</v>
      </c>
      <c r="AC1" s="292"/>
      <c r="AD1" s="292"/>
      <c r="AE1" s="292"/>
      <c r="AF1" s="292"/>
      <c r="AG1" s="292"/>
      <c r="AH1" s="292"/>
      <c r="AI1" s="292"/>
      <c r="AJ1" s="292"/>
      <c r="AK1" s="293"/>
      <c r="AL1" s="98"/>
      <c r="AM1" s="99"/>
      <c r="AN1" s="99"/>
      <c r="AO1" s="99"/>
      <c r="AP1" s="100"/>
      <c r="AQ1" s="98"/>
      <c r="AR1" s="99"/>
      <c r="AS1" s="99"/>
      <c r="AT1" s="99"/>
      <c r="AU1" s="100"/>
      <c r="AV1" s="98"/>
      <c r="AW1" s="99"/>
      <c r="AX1" s="99"/>
      <c r="AY1" s="99"/>
      <c r="AZ1" s="100"/>
      <c r="BA1" s="98"/>
      <c r="BB1" s="99"/>
      <c r="BC1" s="99"/>
      <c r="BD1" s="99"/>
      <c r="BE1" s="100"/>
      <c r="BF1" s="98"/>
      <c r="BG1" s="99"/>
      <c r="BH1" s="99"/>
      <c r="BI1" s="99"/>
      <c r="BJ1" s="100"/>
      <c r="BK1" s="98"/>
      <c r="BL1" s="99"/>
      <c r="BM1" s="99"/>
      <c r="BN1" s="99"/>
      <c r="BO1" s="100"/>
    </row>
    <row r="2" spans="1:67" x14ac:dyDescent="0.2">
      <c r="A2" s="68"/>
      <c r="B2" s="1"/>
      <c r="C2" s="1"/>
      <c r="D2" s="1"/>
      <c r="H2" s="294" t="s">
        <v>57</v>
      </c>
      <c r="I2" s="295"/>
      <c r="J2" s="295"/>
      <c r="K2" s="295"/>
      <c r="L2" s="296"/>
      <c r="M2" s="297" t="s">
        <v>58</v>
      </c>
      <c r="N2" s="298"/>
      <c r="O2" s="298"/>
      <c r="P2" s="298"/>
      <c r="Q2" s="299"/>
      <c r="R2" s="300" t="s">
        <v>59</v>
      </c>
      <c r="S2" s="301"/>
      <c r="T2" s="301"/>
      <c r="U2" s="301"/>
      <c r="V2" s="302"/>
      <c r="W2" s="303" t="s">
        <v>311</v>
      </c>
      <c r="X2" s="304"/>
      <c r="Y2" s="304"/>
      <c r="Z2" s="304"/>
      <c r="AA2" s="305"/>
      <c r="AB2" s="306" t="s">
        <v>70</v>
      </c>
      <c r="AC2" s="307"/>
      <c r="AD2" s="307"/>
      <c r="AE2" s="307"/>
      <c r="AF2" s="308"/>
      <c r="AG2" s="306" t="s">
        <v>71</v>
      </c>
      <c r="AH2" s="307"/>
      <c r="AI2" s="307"/>
      <c r="AJ2" s="307"/>
      <c r="AK2" s="308"/>
      <c r="AL2" s="306"/>
      <c r="AM2" s="307"/>
      <c r="AN2" s="307"/>
      <c r="AO2" s="307"/>
      <c r="AP2" s="308"/>
      <c r="AQ2" s="306"/>
      <c r="AR2" s="307"/>
      <c r="AS2" s="307"/>
      <c r="AT2" s="307"/>
      <c r="AU2" s="308"/>
      <c r="AV2" s="306"/>
      <c r="AW2" s="307"/>
      <c r="AX2" s="307"/>
      <c r="AY2" s="307"/>
      <c r="AZ2" s="308"/>
      <c r="BA2" s="306"/>
      <c r="BB2" s="307"/>
      <c r="BC2" s="307"/>
      <c r="BD2" s="307"/>
      <c r="BE2" s="308"/>
      <c r="BF2" s="306"/>
      <c r="BG2" s="307"/>
      <c r="BH2" s="307"/>
      <c r="BI2" s="307"/>
      <c r="BJ2" s="308"/>
      <c r="BK2" s="306"/>
      <c r="BL2" s="307"/>
      <c r="BM2" s="307"/>
      <c r="BN2" s="307"/>
      <c r="BO2" s="308"/>
    </row>
    <row r="3" spans="1:67" ht="48" x14ac:dyDescent="0.2">
      <c r="A3" s="69" t="s">
        <v>199</v>
      </c>
      <c r="B3" s="2" t="s">
        <v>0</v>
      </c>
      <c r="C3" s="3" t="s">
        <v>8</v>
      </c>
      <c r="D3" s="3" t="s">
        <v>297</v>
      </c>
      <c r="E3" s="122" t="s">
        <v>336</v>
      </c>
      <c r="F3" s="122" t="s">
        <v>335</v>
      </c>
      <c r="G3" s="122" t="s">
        <v>334</v>
      </c>
      <c r="H3" s="5" t="s">
        <v>4</v>
      </c>
      <c r="I3" s="5" t="s">
        <v>5</v>
      </c>
      <c r="J3" s="5" t="s">
        <v>6</v>
      </c>
      <c r="K3" s="5" t="s">
        <v>7</v>
      </c>
      <c r="L3" s="6" t="s">
        <v>309</v>
      </c>
      <c r="M3" s="4" t="s">
        <v>4</v>
      </c>
      <c r="N3" s="5" t="s">
        <v>5</v>
      </c>
      <c r="O3" s="5" t="s">
        <v>6</v>
      </c>
      <c r="P3" s="5" t="s">
        <v>7</v>
      </c>
      <c r="Q3" s="6" t="s">
        <v>309</v>
      </c>
      <c r="R3" s="80" t="s">
        <v>4</v>
      </c>
      <c r="S3" s="5" t="s">
        <v>5</v>
      </c>
      <c r="T3" s="5" t="s">
        <v>6</v>
      </c>
      <c r="U3" s="5" t="s">
        <v>7</v>
      </c>
      <c r="V3" s="6" t="s">
        <v>309</v>
      </c>
      <c r="W3" s="80" t="s">
        <v>4</v>
      </c>
      <c r="X3" s="5" t="s">
        <v>5</v>
      </c>
      <c r="Y3" s="5" t="s">
        <v>6</v>
      </c>
      <c r="Z3" s="5" t="s">
        <v>7</v>
      </c>
      <c r="AA3" s="6" t="s">
        <v>309</v>
      </c>
      <c r="AB3" s="80" t="s">
        <v>4</v>
      </c>
      <c r="AC3" s="5" t="s">
        <v>5</v>
      </c>
      <c r="AD3" s="5" t="s">
        <v>6</v>
      </c>
      <c r="AE3" s="5" t="s">
        <v>7</v>
      </c>
      <c r="AF3" s="6" t="s">
        <v>309</v>
      </c>
      <c r="AG3" s="80" t="s">
        <v>4</v>
      </c>
      <c r="AH3" s="5" t="s">
        <v>5</v>
      </c>
      <c r="AI3" s="5" t="s">
        <v>6</v>
      </c>
      <c r="AJ3" s="5" t="s">
        <v>7</v>
      </c>
      <c r="AK3" s="6" t="s">
        <v>309</v>
      </c>
      <c r="AL3" s="80" t="s">
        <v>4</v>
      </c>
      <c r="AM3" s="5" t="s">
        <v>5</v>
      </c>
      <c r="AN3" s="5" t="s">
        <v>6</v>
      </c>
      <c r="AO3" s="5" t="s">
        <v>7</v>
      </c>
      <c r="AP3" s="6" t="s">
        <v>309</v>
      </c>
      <c r="AQ3" s="80" t="s">
        <v>4</v>
      </c>
      <c r="AR3" s="5" t="s">
        <v>5</v>
      </c>
      <c r="AS3" s="5" t="s">
        <v>6</v>
      </c>
      <c r="AT3" s="5" t="s">
        <v>7</v>
      </c>
      <c r="AU3" s="6" t="s">
        <v>309</v>
      </c>
      <c r="AV3" s="80" t="s">
        <v>4</v>
      </c>
      <c r="AW3" s="5" t="s">
        <v>5</v>
      </c>
      <c r="AX3" s="5" t="s">
        <v>6</v>
      </c>
      <c r="AY3" s="5" t="s">
        <v>7</v>
      </c>
      <c r="AZ3" s="6" t="s">
        <v>309</v>
      </c>
      <c r="BA3" s="80" t="s">
        <v>4</v>
      </c>
      <c r="BB3" s="5" t="s">
        <v>5</v>
      </c>
      <c r="BC3" s="5" t="s">
        <v>6</v>
      </c>
      <c r="BD3" s="5" t="s">
        <v>7</v>
      </c>
      <c r="BE3" s="6" t="s">
        <v>309</v>
      </c>
      <c r="BF3" s="80" t="s">
        <v>4</v>
      </c>
      <c r="BG3" s="5" t="s">
        <v>5</v>
      </c>
      <c r="BH3" s="5" t="s">
        <v>6</v>
      </c>
      <c r="BI3" s="5" t="s">
        <v>7</v>
      </c>
      <c r="BJ3" s="6" t="s">
        <v>309</v>
      </c>
      <c r="BK3" s="80" t="s">
        <v>4</v>
      </c>
      <c r="BL3" s="5" t="s">
        <v>5</v>
      </c>
      <c r="BM3" s="5" t="s">
        <v>6</v>
      </c>
      <c r="BN3" s="5" t="s">
        <v>7</v>
      </c>
      <c r="BO3" s="6" t="s">
        <v>309</v>
      </c>
    </row>
    <row r="4" spans="1:67" ht="16" x14ac:dyDescent="0.2">
      <c r="A4" s="70" t="s">
        <v>234</v>
      </c>
      <c r="B4" s="182" t="s">
        <v>304</v>
      </c>
      <c r="C4" s="182" t="s">
        <v>25</v>
      </c>
      <c r="D4" s="267">
        <f t="shared" ref="D4:D35" si="0">AVERAGE(K4,P4,U4,Z4,AE4,AJ4,AO4)</f>
        <v>2800</v>
      </c>
      <c r="E4" s="309">
        <f>MAX(D4:D5)</f>
        <v>2800</v>
      </c>
      <c r="F4" s="311">
        <f>E107/E4</f>
        <v>401.78571428571428</v>
      </c>
      <c r="G4" s="311">
        <f>E108/E4</f>
        <v>535.71428571428567</v>
      </c>
      <c r="H4" s="9">
        <v>4087498</v>
      </c>
      <c r="I4" s="8">
        <v>43662</v>
      </c>
      <c r="J4" s="8">
        <v>43816</v>
      </c>
      <c r="K4" s="9">
        <v>3200</v>
      </c>
      <c r="L4" s="10">
        <v>79</v>
      </c>
      <c r="M4" s="7"/>
      <c r="N4" s="8"/>
      <c r="O4" s="8"/>
      <c r="P4" s="9"/>
      <c r="Q4" s="9"/>
      <c r="R4" s="96"/>
      <c r="S4" s="8">
        <v>43852</v>
      </c>
      <c r="T4" s="9" t="s">
        <v>312</v>
      </c>
      <c r="U4" s="9"/>
      <c r="V4" s="9"/>
      <c r="W4" s="96">
        <v>4103562</v>
      </c>
      <c r="X4" s="8">
        <v>44309</v>
      </c>
      <c r="Y4" s="8">
        <v>44355</v>
      </c>
      <c r="Z4" s="9">
        <v>2400</v>
      </c>
      <c r="AA4" s="97">
        <v>108</v>
      </c>
    </row>
    <row r="5" spans="1:67" ht="16" x14ac:dyDescent="0.2">
      <c r="A5" s="70" t="s">
        <v>234</v>
      </c>
      <c r="B5" s="182" t="s">
        <v>304</v>
      </c>
      <c r="C5" s="182" t="s">
        <v>25</v>
      </c>
      <c r="D5" s="267">
        <f t="shared" si="0"/>
        <v>1600</v>
      </c>
      <c r="E5" s="310"/>
      <c r="F5" s="311"/>
      <c r="G5" s="311"/>
      <c r="H5" s="9"/>
      <c r="I5" s="8">
        <v>43662</v>
      </c>
      <c r="J5" s="9" t="s">
        <v>22</v>
      </c>
      <c r="K5" s="9"/>
      <c r="L5" s="10"/>
      <c r="M5" s="7">
        <v>4088330</v>
      </c>
      <c r="N5" s="8">
        <v>43766</v>
      </c>
      <c r="O5" s="8">
        <v>43805</v>
      </c>
      <c r="P5" s="9">
        <v>1600</v>
      </c>
      <c r="Q5" s="9">
        <v>162</v>
      </c>
      <c r="R5" s="96"/>
      <c r="S5" s="9"/>
      <c r="T5" s="9"/>
      <c r="U5" s="9"/>
      <c r="V5" s="9"/>
      <c r="W5" s="96"/>
      <c r="X5" s="9"/>
      <c r="Y5" s="9"/>
      <c r="Z5" s="9"/>
      <c r="AA5" s="97"/>
    </row>
    <row r="6" spans="1:67" s="13" customFormat="1" ht="16" x14ac:dyDescent="0.2">
      <c r="A6" s="71" t="s">
        <v>235</v>
      </c>
      <c r="B6" s="181" t="s">
        <v>211</v>
      </c>
      <c r="C6" s="181" t="s">
        <v>43</v>
      </c>
      <c r="D6" s="268">
        <f t="shared" si="0"/>
        <v>885</v>
      </c>
      <c r="E6" s="312">
        <f>MAX(D6:D8)</f>
        <v>1265</v>
      </c>
      <c r="F6" s="315">
        <f>E107/E6</f>
        <v>889.32806324110675</v>
      </c>
      <c r="G6" s="315">
        <f>E108/E6</f>
        <v>1185.7707509881423</v>
      </c>
      <c r="H6" s="13">
        <v>4087478</v>
      </c>
      <c r="I6" s="12">
        <v>43662</v>
      </c>
      <c r="J6" s="12">
        <v>43700</v>
      </c>
      <c r="K6" s="13">
        <v>2000</v>
      </c>
      <c r="L6" s="14">
        <v>116</v>
      </c>
      <c r="M6" s="11">
        <v>4088366</v>
      </c>
      <c r="N6" s="12">
        <v>43766</v>
      </c>
      <c r="O6" s="12">
        <v>43805</v>
      </c>
      <c r="P6" s="13">
        <v>360</v>
      </c>
      <c r="Q6" s="13">
        <v>303</v>
      </c>
      <c r="R6" s="103">
        <v>4091983</v>
      </c>
      <c r="S6" s="12">
        <v>43852</v>
      </c>
      <c r="T6" s="12">
        <v>43902</v>
      </c>
      <c r="U6" s="13">
        <v>380</v>
      </c>
      <c r="V6" s="13">
        <v>310</v>
      </c>
      <c r="W6" s="103">
        <v>4103571</v>
      </c>
      <c r="X6" s="12">
        <v>44309</v>
      </c>
      <c r="Y6" s="12">
        <v>44355</v>
      </c>
      <c r="Z6" s="13">
        <v>800</v>
      </c>
      <c r="AA6" s="104"/>
      <c r="AB6" s="103"/>
      <c r="AF6" s="104"/>
      <c r="AG6" s="103"/>
      <c r="AK6" s="104"/>
      <c r="AL6" s="103"/>
      <c r="AP6" s="104"/>
      <c r="AQ6" s="103"/>
      <c r="AU6" s="104"/>
      <c r="AV6" s="103"/>
      <c r="AZ6" s="104"/>
      <c r="BA6" s="103"/>
      <c r="BE6" s="104"/>
      <c r="BF6" s="103"/>
      <c r="BJ6" s="104"/>
      <c r="BK6" s="103"/>
      <c r="BO6" s="104"/>
    </row>
    <row r="7" spans="1:67" s="13" customFormat="1" ht="16" x14ac:dyDescent="0.2">
      <c r="A7" s="71"/>
      <c r="B7" s="181" t="s">
        <v>211</v>
      </c>
      <c r="C7" s="181" t="s">
        <v>44</v>
      </c>
      <c r="D7" s="268">
        <f t="shared" si="0"/>
        <v>1052.5</v>
      </c>
      <c r="E7" s="313"/>
      <c r="F7" s="315"/>
      <c r="G7" s="315"/>
      <c r="H7" s="13">
        <v>4087451</v>
      </c>
      <c r="I7" s="12">
        <v>43662</v>
      </c>
      <c r="J7" s="12">
        <v>43700</v>
      </c>
      <c r="K7" s="13">
        <v>2100</v>
      </c>
      <c r="L7" s="14"/>
      <c r="M7" s="11">
        <v>4088392</v>
      </c>
      <c r="N7" s="12">
        <v>43766</v>
      </c>
      <c r="O7" s="12">
        <v>43805</v>
      </c>
      <c r="P7" s="13">
        <v>290</v>
      </c>
      <c r="R7" s="103">
        <v>4091902</v>
      </c>
      <c r="S7" s="12">
        <v>43852</v>
      </c>
      <c r="T7" s="12">
        <v>43902</v>
      </c>
      <c r="U7" s="13">
        <v>620</v>
      </c>
      <c r="W7" s="103">
        <v>4103560</v>
      </c>
      <c r="X7" s="12">
        <v>44309</v>
      </c>
      <c r="Y7" s="12">
        <v>44355</v>
      </c>
      <c r="Z7" s="13">
        <v>1200</v>
      </c>
      <c r="AA7" s="104"/>
      <c r="AB7" s="103"/>
      <c r="AF7" s="104"/>
      <c r="AG7" s="103"/>
      <c r="AK7" s="104"/>
      <c r="AL7" s="103"/>
      <c r="AP7" s="104"/>
      <c r="AQ7" s="103"/>
      <c r="AU7" s="104"/>
      <c r="AV7" s="103"/>
      <c r="AZ7" s="104"/>
      <c r="BA7" s="103"/>
      <c r="BE7" s="104"/>
      <c r="BF7" s="103"/>
      <c r="BJ7" s="104"/>
      <c r="BK7" s="103"/>
      <c r="BO7" s="104"/>
    </row>
    <row r="8" spans="1:67" s="13" customFormat="1" ht="16" x14ac:dyDescent="0.2">
      <c r="A8" s="71"/>
      <c r="B8" s="181" t="s">
        <v>211</v>
      </c>
      <c r="C8" s="181" t="s">
        <v>45</v>
      </c>
      <c r="D8" s="268">
        <f t="shared" si="0"/>
        <v>1265</v>
      </c>
      <c r="E8" s="314"/>
      <c r="F8" s="315"/>
      <c r="G8" s="315"/>
      <c r="H8" s="13">
        <v>4087420</v>
      </c>
      <c r="I8" s="12">
        <v>43662</v>
      </c>
      <c r="J8" s="12">
        <v>43700</v>
      </c>
      <c r="K8" s="13">
        <v>2200</v>
      </c>
      <c r="L8" s="14"/>
      <c r="M8" s="11">
        <v>4088314</v>
      </c>
      <c r="N8" s="12">
        <v>43766</v>
      </c>
      <c r="O8" s="12">
        <v>43805</v>
      </c>
      <c r="P8" s="13">
        <v>840</v>
      </c>
      <c r="R8" s="103">
        <v>4091925</v>
      </c>
      <c r="S8" s="12">
        <v>43852</v>
      </c>
      <c r="T8" s="12">
        <v>43902</v>
      </c>
      <c r="U8" s="13">
        <v>820</v>
      </c>
      <c r="W8" s="103">
        <v>4103567</v>
      </c>
      <c r="X8" s="12">
        <v>44309</v>
      </c>
      <c r="Y8" s="12">
        <v>44355</v>
      </c>
      <c r="Z8" s="13">
        <v>1200</v>
      </c>
      <c r="AA8" s="104">
        <v>210</v>
      </c>
      <c r="AB8" s="103"/>
      <c r="AF8" s="104"/>
      <c r="AG8" s="103"/>
      <c r="AK8" s="104"/>
      <c r="AL8" s="103"/>
      <c r="AP8" s="104"/>
      <c r="AQ8" s="103"/>
      <c r="AU8" s="104"/>
      <c r="AV8" s="103"/>
      <c r="AZ8" s="104"/>
      <c r="BA8" s="103"/>
      <c r="BE8" s="104"/>
      <c r="BF8" s="103"/>
      <c r="BJ8" s="104"/>
      <c r="BK8" s="103"/>
      <c r="BO8" s="104"/>
    </row>
    <row r="9" spans="1:67" ht="16" x14ac:dyDescent="0.2">
      <c r="A9" s="70" t="s">
        <v>234</v>
      </c>
      <c r="B9" s="182" t="s">
        <v>212</v>
      </c>
      <c r="C9" s="182" t="s">
        <v>46</v>
      </c>
      <c r="D9" s="267">
        <f t="shared" si="0"/>
        <v>1125</v>
      </c>
      <c r="E9" s="309">
        <f>MAX(D9:D11)</f>
        <v>3950</v>
      </c>
      <c r="F9" s="311">
        <f>E107/E9</f>
        <v>284.81012658227849</v>
      </c>
      <c r="G9" s="311">
        <f>E108/E9</f>
        <v>379.74683544303798</v>
      </c>
      <c r="H9" s="9">
        <v>4087430</v>
      </c>
      <c r="I9" s="8">
        <v>43662</v>
      </c>
      <c r="J9" s="8">
        <v>43700</v>
      </c>
      <c r="K9" s="9">
        <v>1700</v>
      </c>
      <c r="L9" s="10">
        <v>30</v>
      </c>
      <c r="M9" s="7">
        <v>4088376</v>
      </c>
      <c r="N9" s="8">
        <v>43766</v>
      </c>
      <c r="O9" s="8">
        <v>43805</v>
      </c>
      <c r="P9" s="9">
        <v>380</v>
      </c>
      <c r="Q9" s="9">
        <v>185</v>
      </c>
      <c r="R9" s="96">
        <v>4091929</v>
      </c>
      <c r="S9" s="8">
        <v>43852</v>
      </c>
      <c r="T9" s="8">
        <v>43902</v>
      </c>
      <c r="U9" s="9">
        <v>1500</v>
      </c>
      <c r="V9" s="9">
        <v>56</v>
      </c>
      <c r="W9" s="96">
        <v>4103547</v>
      </c>
      <c r="X9" s="8">
        <v>44309</v>
      </c>
      <c r="Y9" s="8">
        <v>44355</v>
      </c>
      <c r="Z9" s="9">
        <v>920</v>
      </c>
      <c r="AA9" s="97"/>
    </row>
    <row r="10" spans="1:67" ht="16" x14ac:dyDescent="0.2">
      <c r="A10" s="70"/>
      <c r="B10" s="182" t="s">
        <v>213</v>
      </c>
      <c r="C10" s="182" t="s">
        <v>47</v>
      </c>
      <c r="D10" s="267">
        <f t="shared" si="0"/>
        <v>3825</v>
      </c>
      <c r="E10" s="316"/>
      <c r="F10" s="311"/>
      <c r="G10" s="311"/>
      <c r="H10" s="9">
        <v>4087441</v>
      </c>
      <c r="I10" s="8">
        <v>43662</v>
      </c>
      <c r="J10" s="8">
        <v>43700</v>
      </c>
      <c r="K10" s="9">
        <v>8400</v>
      </c>
      <c r="L10" s="10"/>
      <c r="M10" s="7">
        <v>4088307</v>
      </c>
      <c r="N10" s="8">
        <v>43766</v>
      </c>
      <c r="O10" s="8">
        <v>43805</v>
      </c>
      <c r="P10" s="9">
        <v>1400</v>
      </c>
      <c r="Q10" s="9"/>
      <c r="R10" s="96">
        <v>4091996</v>
      </c>
      <c r="S10" s="8">
        <v>43852</v>
      </c>
      <c r="T10" s="8">
        <v>43902</v>
      </c>
      <c r="U10" s="9">
        <v>3800</v>
      </c>
      <c r="V10" s="9"/>
      <c r="W10" s="96">
        <v>4103504</v>
      </c>
      <c r="X10" s="8">
        <v>44309</v>
      </c>
      <c r="Y10" s="8">
        <v>44355</v>
      </c>
      <c r="Z10" s="9">
        <v>1700</v>
      </c>
      <c r="AA10" s="97"/>
    </row>
    <row r="11" spans="1:67" ht="16" x14ac:dyDescent="0.2">
      <c r="A11" s="70"/>
      <c r="B11" s="182" t="s">
        <v>212</v>
      </c>
      <c r="C11" s="182" t="s">
        <v>48</v>
      </c>
      <c r="D11" s="267">
        <f t="shared" si="0"/>
        <v>3950</v>
      </c>
      <c r="E11" s="310"/>
      <c r="F11" s="311"/>
      <c r="G11" s="311"/>
      <c r="H11" s="9">
        <v>4087492</v>
      </c>
      <c r="I11" s="8">
        <v>43662</v>
      </c>
      <c r="J11" s="8">
        <v>43700</v>
      </c>
      <c r="K11" s="9">
        <v>7800</v>
      </c>
      <c r="L11" s="10"/>
      <c r="M11" s="7">
        <v>4088379</v>
      </c>
      <c r="N11" s="8">
        <v>43766</v>
      </c>
      <c r="O11" s="8">
        <v>43805</v>
      </c>
      <c r="P11" s="9">
        <v>1300</v>
      </c>
      <c r="Q11" s="9"/>
      <c r="R11" s="96">
        <v>4091923</v>
      </c>
      <c r="S11" s="8">
        <v>43852</v>
      </c>
      <c r="T11" s="8">
        <v>43902</v>
      </c>
      <c r="U11" s="9">
        <v>4500</v>
      </c>
      <c r="V11" s="9"/>
      <c r="W11" s="96">
        <v>4103506</v>
      </c>
      <c r="X11" s="8">
        <v>44309</v>
      </c>
      <c r="Y11" s="8">
        <v>44355</v>
      </c>
      <c r="Z11" s="9">
        <v>2200</v>
      </c>
      <c r="AA11" s="97">
        <v>115</v>
      </c>
    </row>
    <row r="12" spans="1:67" s="13" customFormat="1" ht="16" x14ac:dyDescent="0.2">
      <c r="A12" s="71" t="s">
        <v>234</v>
      </c>
      <c r="B12" s="181" t="s">
        <v>215</v>
      </c>
      <c r="C12" s="181" t="s">
        <v>214</v>
      </c>
      <c r="D12" s="268">
        <f t="shared" si="0"/>
        <v>94</v>
      </c>
      <c r="E12" s="312">
        <f>MAX(D12:D13)</f>
        <v>119</v>
      </c>
      <c r="F12" s="315">
        <f>E107/E12</f>
        <v>9453.7815126050427</v>
      </c>
      <c r="G12" s="315">
        <f>E108/E12</f>
        <v>12605.042016806723</v>
      </c>
      <c r="H12" s="13">
        <v>4087425</v>
      </c>
      <c r="I12" s="12">
        <v>43662</v>
      </c>
      <c r="J12" s="13" t="s">
        <v>26</v>
      </c>
      <c r="L12" s="14"/>
      <c r="M12" s="11">
        <v>4088329</v>
      </c>
      <c r="N12" s="12">
        <v>43766</v>
      </c>
      <c r="O12" s="12">
        <v>43805</v>
      </c>
      <c r="P12" s="13">
        <v>94</v>
      </c>
      <c r="R12" s="317" t="s">
        <v>61</v>
      </c>
      <c r="S12" s="318"/>
      <c r="T12" s="318"/>
      <c r="U12" s="318"/>
      <c r="V12" s="319"/>
      <c r="W12" s="317" t="s">
        <v>61</v>
      </c>
      <c r="X12" s="318"/>
      <c r="Y12" s="318"/>
      <c r="Z12" s="318"/>
      <c r="AA12" s="319"/>
      <c r="AB12" s="103"/>
      <c r="AF12" s="104"/>
      <c r="AG12" s="103"/>
      <c r="AK12" s="104"/>
      <c r="AL12" s="103"/>
      <c r="AP12" s="104"/>
      <c r="AQ12" s="103"/>
      <c r="AU12" s="104"/>
      <c r="AV12" s="103"/>
      <c r="AZ12" s="104"/>
      <c r="BA12" s="103"/>
      <c r="BE12" s="104"/>
      <c r="BF12" s="103"/>
      <c r="BJ12" s="104"/>
      <c r="BK12" s="103"/>
      <c r="BO12" s="104"/>
    </row>
    <row r="13" spans="1:67" s="13" customFormat="1" ht="16" x14ac:dyDescent="0.2">
      <c r="A13" s="71"/>
      <c r="B13" s="181" t="s">
        <v>215</v>
      </c>
      <c r="C13" s="181" t="s">
        <v>32</v>
      </c>
      <c r="D13" s="268">
        <f t="shared" si="0"/>
        <v>119</v>
      </c>
      <c r="E13" s="314"/>
      <c r="F13" s="315"/>
      <c r="G13" s="315"/>
      <c r="H13" s="13">
        <v>4087462</v>
      </c>
      <c r="I13" s="12">
        <v>43662</v>
      </c>
      <c r="J13" s="12">
        <v>43700</v>
      </c>
      <c r="K13" s="13">
        <v>200</v>
      </c>
      <c r="L13" s="14"/>
      <c r="M13" s="11">
        <v>4088372</v>
      </c>
      <c r="N13" s="12">
        <v>43766</v>
      </c>
      <c r="O13" s="12">
        <v>43805</v>
      </c>
      <c r="P13" s="13">
        <v>38</v>
      </c>
      <c r="R13" s="317"/>
      <c r="S13" s="318"/>
      <c r="T13" s="318"/>
      <c r="U13" s="318"/>
      <c r="V13" s="319"/>
      <c r="W13" s="317"/>
      <c r="X13" s="318"/>
      <c r="Y13" s="318"/>
      <c r="Z13" s="318"/>
      <c r="AA13" s="319"/>
      <c r="AB13" s="103"/>
      <c r="AF13" s="104"/>
      <c r="AG13" s="103"/>
      <c r="AK13" s="104"/>
      <c r="AL13" s="103"/>
      <c r="AP13" s="104"/>
      <c r="AQ13" s="103"/>
      <c r="AU13" s="104"/>
      <c r="AV13" s="103"/>
      <c r="AZ13" s="104"/>
      <c r="BA13" s="103"/>
      <c r="BE13" s="104"/>
      <c r="BF13" s="103"/>
      <c r="BJ13" s="104"/>
      <c r="BK13" s="103"/>
      <c r="BO13" s="104"/>
    </row>
    <row r="14" spans="1:67" ht="16" x14ac:dyDescent="0.2">
      <c r="A14" s="70" t="s">
        <v>234</v>
      </c>
      <c r="B14" s="182" t="s">
        <v>216</v>
      </c>
      <c r="C14" s="182" t="s">
        <v>49</v>
      </c>
      <c r="D14" s="267">
        <f t="shared" si="0"/>
        <v>529.75</v>
      </c>
      <c r="E14" s="180">
        <f>D14</f>
        <v>529.75</v>
      </c>
      <c r="F14" s="180">
        <f>E107/E14</f>
        <v>2123.6432279377063</v>
      </c>
      <c r="G14" s="180">
        <f>E108/E14</f>
        <v>2831.5243039169418</v>
      </c>
      <c r="H14" s="9">
        <v>4087404</v>
      </c>
      <c r="I14" s="8">
        <v>43662</v>
      </c>
      <c r="J14" s="8">
        <v>43700</v>
      </c>
      <c r="K14" s="9">
        <v>1600</v>
      </c>
      <c r="L14" s="10">
        <v>157</v>
      </c>
      <c r="M14" s="7">
        <v>4088378</v>
      </c>
      <c r="N14" s="8">
        <v>43766</v>
      </c>
      <c r="O14" s="8">
        <v>43805</v>
      </c>
      <c r="P14" s="9">
        <v>220</v>
      </c>
      <c r="Q14" s="9"/>
      <c r="R14" s="96">
        <v>4091982</v>
      </c>
      <c r="S14" s="8">
        <v>43852</v>
      </c>
      <c r="T14" s="8">
        <v>43902</v>
      </c>
      <c r="U14" s="9">
        <v>89</v>
      </c>
      <c r="V14" s="9"/>
      <c r="W14" s="96">
        <v>4103503</v>
      </c>
      <c r="X14" s="8">
        <v>44309</v>
      </c>
      <c r="Y14" s="8">
        <v>44355</v>
      </c>
      <c r="Z14" s="9">
        <v>210</v>
      </c>
      <c r="AA14" s="97"/>
    </row>
    <row r="15" spans="1:67" s="13" customFormat="1" ht="16" x14ac:dyDescent="0.2">
      <c r="A15" s="71" t="s">
        <v>234</v>
      </c>
      <c r="B15" s="181" t="s">
        <v>203</v>
      </c>
      <c r="C15" s="181" t="s">
        <v>202</v>
      </c>
      <c r="D15" s="268">
        <f t="shared" si="0"/>
        <v>210</v>
      </c>
      <c r="E15" s="178">
        <f>D15</f>
        <v>210</v>
      </c>
      <c r="F15" s="178">
        <f>E107/E15</f>
        <v>5357.1428571428569</v>
      </c>
      <c r="G15" s="178">
        <f>E108/E15</f>
        <v>7142.8571428571431</v>
      </c>
      <c r="H15" s="13">
        <v>4087922</v>
      </c>
      <c r="I15" s="12">
        <v>43704</v>
      </c>
      <c r="J15" s="12">
        <v>43746</v>
      </c>
      <c r="K15" s="13">
        <v>290</v>
      </c>
      <c r="L15" s="14"/>
      <c r="M15" s="11">
        <v>4088354</v>
      </c>
      <c r="N15" s="12">
        <v>43766</v>
      </c>
      <c r="O15" s="12">
        <v>43805</v>
      </c>
      <c r="P15" s="13">
        <v>130</v>
      </c>
      <c r="R15" s="320" t="s">
        <v>61</v>
      </c>
      <c r="S15" s="321"/>
      <c r="T15" s="321"/>
      <c r="U15" s="321"/>
      <c r="V15" s="322"/>
      <c r="W15" s="320" t="s">
        <v>61</v>
      </c>
      <c r="X15" s="321"/>
      <c r="Y15" s="321"/>
      <c r="Z15" s="321"/>
      <c r="AA15" s="322"/>
      <c r="AB15" s="103"/>
      <c r="AF15" s="104"/>
      <c r="AG15" s="103"/>
      <c r="AK15" s="104"/>
      <c r="AL15" s="103"/>
      <c r="AP15" s="104"/>
      <c r="AQ15" s="103"/>
      <c r="AU15" s="104"/>
      <c r="AV15" s="103"/>
      <c r="AZ15" s="104"/>
      <c r="BA15" s="103"/>
      <c r="BE15" s="104"/>
      <c r="BF15" s="103"/>
      <c r="BJ15" s="104"/>
      <c r="BK15" s="103"/>
      <c r="BO15" s="104"/>
    </row>
    <row r="16" spans="1:67" ht="16" x14ac:dyDescent="0.2">
      <c r="A16" s="70" t="s">
        <v>235</v>
      </c>
      <c r="B16" s="182" t="s">
        <v>204</v>
      </c>
      <c r="C16" s="182" t="s">
        <v>36</v>
      </c>
      <c r="D16" s="267">
        <f t="shared" si="0"/>
        <v>76</v>
      </c>
      <c r="E16" s="309">
        <f>MAX(D16:D18)</f>
        <v>76</v>
      </c>
      <c r="F16" s="311">
        <f>E107/E16</f>
        <v>14802.631578947368</v>
      </c>
      <c r="G16" s="311">
        <f>E108/E16</f>
        <v>19736.842105263157</v>
      </c>
      <c r="H16" s="9">
        <v>4087482</v>
      </c>
      <c r="I16" s="8">
        <v>43662</v>
      </c>
      <c r="J16" s="8">
        <v>43700</v>
      </c>
      <c r="K16" s="9">
        <v>95</v>
      </c>
      <c r="L16" s="10"/>
      <c r="M16" s="7">
        <v>4088350</v>
      </c>
      <c r="N16" s="8">
        <v>43766</v>
      </c>
      <c r="O16" s="8">
        <v>43805</v>
      </c>
      <c r="P16" s="9">
        <v>57</v>
      </c>
      <c r="Q16" s="9"/>
      <c r="R16" s="320"/>
      <c r="S16" s="321"/>
      <c r="T16" s="321"/>
      <c r="U16" s="321"/>
      <c r="V16" s="322"/>
      <c r="W16" s="320"/>
      <c r="X16" s="321"/>
      <c r="Y16" s="321"/>
      <c r="Z16" s="321"/>
      <c r="AA16" s="322"/>
    </row>
    <row r="17" spans="1:67" ht="16" x14ac:dyDescent="0.2">
      <c r="A17" s="70"/>
      <c r="B17" s="182" t="s">
        <v>204</v>
      </c>
      <c r="C17" s="182" t="s">
        <v>37</v>
      </c>
      <c r="D17" s="267">
        <f t="shared" si="0"/>
        <v>74.5</v>
      </c>
      <c r="E17" s="316"/>
      <c r="F17" s="311"/>
      <c r="G17" s="311"/>
      <c r="H17" s="9">
        <v>4087433</v>
      </c>
      <c r="I17" s="8">
        <v>43662</v>
      </c>
      <c r="J17" s="8">
        <v>43700</v>
      </c>
      <c r="K17" s="9">
        <v>100</v>
      </c>
      <c r="L17" s="10"/>
      <c r="M17" s="7">
        <v>4088351</v>
      </c>
      <c r="N17" s="8">
        <v>43766</v>
      </c>
      <c r="O17" s="8">
        <v>43805</v>
      </c>
      <c r="P17" s="9">
        <v>49</v>
      </c>
      <c r="Q17" s="9"/>
      <c r="R17" s="320"/>
      <c r="S17" s="321"/>
      <c r="T17" s="321"/>
      <c r="U17" s="321"/>
      <c r="V17" s="322"/>
      <c r="W17" s="320"/>
      <c r="X17" s="321"/>
      <c r="Y17" s="321"/>
      <c r="Z17" s="321"/>
      <c r="AA17" s="322"/>
    </row>
    <row r="18" spans="1:67" ht="16" x14ac:dyDescent="0.2">
      <c r="A18" s="70"/>
      <c r="B18" s="182" t="s">
        <v>204</v>
      </c>
      <c r="C18" s="182" t="s">
        <v>38</v>
      </c>
      <c r="D18" s="267">
        <f t="shared" si="0"/>
        <v>49</v>
      </c>
      <c r="E18" s="310"/>
      <c r="F18" s="311"/>
      <c r="G18" s="311"/>
      <c r="H18" s="9">
        <v>4087454</v>
      </c>
      <c r="I18" s="8">
        <v>43662</v>
      </c>
      <c r="J18" s="9" t="s">
        <v>22</v>
      </c>
      <c r="K18" s="9"/>
      <c r="L18" s="10"/>
      <c r="M18" s="7">
        <v>4088321</v>
      </c>
      <c r="N18" s="8">
        <v>43766</v>
      </c>
      <c r="O18" s="8">
        <v>43805</v>
      </c>
      <c r="P18" s="9">
        <v>49</v>
      </c>
      <c r="Q18" s="9"/>
      <c r="R18" s="320"/>
      <c r="S18" s="321"/>
      <c r="T18" s="321"/>
      <c r="U18" s="321"/>
      <c r="V18" s="322"/>
      <c r="W18" s="320"/>
      <c r="X18" s="321"/>
      <c r="Y18" s="321"/>
      <c r="Z18" s="321"/>
      <c r="AA18" s="322"/>
    </row>
    <row r="19" spans="1:67" s="13" customFormat="1" ht="16" x14ac:dyDescent="0.2">
      <c r="A19" s="71" t="s">
        <v>235</v>
      </c>
      <c r="B19" s="181" t="s">
        <v>217</v>
      </c>
      <c r="C19" s="181" t="s">
        <v>25</v>
      </c>
      <c r="D19" s="268">
        <f t="shared" si="0"/>
        <v>240</v>
      </c>
      <c r="E19" s="178">
        <f t="shared" ref="E19:E32" si="1">D19</f>
        <v>240</v>
      </c>
      <c r="F19" s="178">
        <f>E107/E19</f>
        <v>4687.5</v>
      </c>
      <c r="G19" s="178">
        <f>E108/E19</f>
        <v>6250</v>
      </c>
      <c r="H19" s="13">
        <v>4087407</v>
      </c>
      <c r="I19" s="12">
        <v>43662</v>
      </c>
      <c r="J19" s="12">
        <v>43700</v>
      </c>
      <c r="K19" s="13">
        <v>240</v>
      </c>
      <c r="L19" s="14"/>
      <c r="M19" s="323" t="s">
        <v>61</v>
      </c>
      <c r="N19" s="321"/>
      <c r="O19" s="321"/>
      <c r="P19" s="321"/>
      <c r="Q19" s="324"/>
      <c r="R19" s="320" t="s">
        <v>61</v>
      </c>
      <c r="S19" s="321"/>
      <c r="T19" s="321"/>
      <c r="U19" s="321"/>
      <c r="V19" s="322"/>
      <c r="W19" s="320" t="s">
        <v>61</v>
      </c>
      <c r="X19" s="321"/>
      <c r="Y19" s="321"/>
      <c r="Z19" s="321"/>
      <c r="AA19" s="322"/>
      <c r="AB19" s="103"/>
      <c r="AF19" s="104"/>
      <c r="AG19" s="103"/>
      <c r="AK19" s="104"/>
      <c r="AL19" s="103"/>
      <c r="AP19" s="104"/>
      <c r="AQ19" s="103"/>
      <c r="AU19" s="104"/>
      <c r="AV19" s="103"/>
      <c r="AZ19" s="104"/>
      <c r="BA19" s="103"/>
      <c r="BE19" s="104"/>
      <c r="BF19" s="103"/>
      <c r="BJ19" s="104"/>
      <c r="BK19" s="103"/>
      <c r="BO19" s="104"/>
    </row>
    <row r="20" spans="1:67" ht="16" x14ac:dyDescent="0.2">
      <c r="A20" s="70" t="s">
        <v>235</v>
      </c>
      <c r="B20" s="182" t="s">
        <v>218</v>
      </c>
      <c r="C20" s="182" t="s">
        <v>56</v>
      </c>
      <c r="D20" s="267">
        <f t="shared" si="0"/>
        <v>28</v>
      </c>
      <c r="E20" s="180">
        <f t="shared" si="1"/>
        <v>28</v>
      </c>
      <c r="F20" s="180">
        <f>E107/E20</f>
        <v>40178.571428571428</v>
      </c>
      <c r="G20" s="180">
        <f>E108/E20</f>
        <v>53571.428571428572</v>
      </c>
      <c r="H20" s="9">
        <v>4087442</v>
      </c>
      <c r="I20" s="8">
        <v>43662</v>
      </c>
      <c r="J20" s="8">
        <v>43700</v>
      </c>
      <c r="K20" s="9">
        <v>28</v>
      </c>
      <c r="L20" s="10"/>
      <c r="M20" s="323"/>
      <c r="N20" s="321"/>
      <c r="O20" s="321"/>
      <c r="P20" s="321"/>
      <c r="Q20" s="324"/>
      <c r="R20" s="320"/>
      <c r="S20" s="321"/>
      <c r="T20" s="321"/>
      <c r="U20" s="321"/>
      <c r="V20" s="322"/>
      <c r="W20" s="320"/>
      <c r="X20" s="321"/>
      <c r="Y20" s="321"/>
      <c r="Z20" s="321"/>
      <c r="AA20" s="322"/>
    </row>
    <row r="21" spans="1:67" s="13" customFormat="1" ht="16" x14ac:dyDescent="0.2">
      <c r="A21" s="71" t="s">
        <v>235</v>
      </c>
      <c r="B21" s="181" t="s">
        <v>219</v>
      </c>
      <c r="C21" s="181" t="s">
        <v>50</v>
      </c>
      <c r="D21" s="268">
        <f t="shared" si="0"/>
        <v>140</v>
      </c>
      <c r="E21" s="178">
        <f t="shared" si="1"/>
        <v>140</v>
      </c>
      <c r="F21" s="178">
        <f>E107/E21</f>
        <v>8035.7142857142853</v>
      </c>
      <c r="G21" s="178">
        <f>E108/E21</f>
        <v>10714.285714285714</v>
      </c>
      <c r="H21" s="13">
        <v>4087402</v>
      </c>
      <c r="I21" s="12">
        <v>43662</v>
      </c>
      <c r="J21" s="12">
        <v>43700</v>
      </c>
      <c r="K21" s="13">
        <v>140</v>
      </c>
      <c r="L21" s="14"/>
      <c r="M21" s="323"/>
      <c r="N21" s="321"/>
      <c r="O21" s="321"/>
      <c r="P21" s="321"/>
      <c r="Q21" s="324"/>
      <c r="R21" s="320"/>
      <c r="S21" s="321"/>
      <c r="T21" s="321"/>
      <c r="U21" s="321"/>
      <c r="V21" s="322"/>
      <c r="W21" s="320"/>
      <c r="X21" s="321"/>
      <c r="Y21" s="321"/>
      <c r="Z21" s="321"/>
      <c r="AA21" s="322"/>
      <c r="AB21" s="103"/>
      <c r="AF21" s="104"/>
      <c r="AG21" s="103"/>
      <c r="AK21" s="104"/>
      <c r="AL21" s="103"/>
      <c r="AP21" s="104"/>
      <c r="AQ21" s="103"/>
      <c r="AU21" s="104"/>
      <c r="AV21" s="103"/>
      <c r="AZ21" s="104"/>
      <c r="BA21" s="103"/>
      <c r="BE21" s="104"/>
      <c r="BF21" s="103"/>
      <c r="BJ21" s="104"/>
      <c r="BK21" s="103"/>
      <c r="BO21" s="104"/>
    </row>
    <row r="22" spans="1:67" ht="16" x14ac:dyDescent="0.2">
      <c r="A22" s="70" t="s">
        <v>235</v>
      </c>
      <c r="B22" s="182" t="s">
        <v>207</v>
      </c>
      <c r="C22" s="182" t="s">
        <v>206</v>
      </c>
      <c r="D22" s="267">
        <f t="shared" si="0"/>
        <v>683.33333333333337</v>
      </c>
      <c r="E22" s="180">
        <f t="shared" si="1"/>
        <v>683.33333333333337</v>
      </c>
      <c r="F22" s="180">
        <f>E107/E22</f>
        <v>1646.3414634146341</v>
      </c>
      <c r="G22" s="180">
        <f>E108/E22</f>
        <v>2195.1219512195121</v>
      </c>
      <c r="H22" s="9"/>
      <c r="I22" s="8">
        <v>43662</v>
      </c>
      <c r="J22" s="9" t="s">
        <v>22</v>
      </c>
      <c r="K22" s="9"/>
      <c r="L22" s="10"/>
      <c r="M22" s="7">
        <v>4088398</v>
      </c>
      <c r="N22" s="8">
        <v>43766</v>
      </c>
      <c r="O22" s="8">
        <v>43805</v>
      </c>
      <c r="P22" s="9">
        <v>340</v>
      </c>
      <c r="Q22" s="9">
        <v>736</v>
      </c>
      <c r="R22" s="96">
        <v>4091960</v>
      </c>
      <c r="S22" s="8">
        <v>43852</v>
      </c>
      <c r="T22" s="8">
        <v>43902</v>
      </c>
      <c r="U22" s="9">
        <v>800</v>
      </c>
      <c r="V22" s="9">
        <v>315</v>
      </c>
      <c r="W22" s="96">
        <v>4103594</v>
      </c>
      <c r="X22" s="8">
        <v>44309</v>
      </c>
      <c r="Y22" s="8">
        <v>44355</v>
      </c>
      <c r="Z22" s="9">
        <v>910</v>
      </c>
      <c r="AA22" s="97">
        <v>278</v>
      </c>
    </row>
    <row r="23" spans="1:67" s="13" customFormat="1" ht="16" x14ac:dyDescent="0.2">
      <c r="A23" s="71" t="s">
        <v>234</v>
      </c>
      <c r="B23" s="181" t="s">
        <v>208</v>
      </c>
      <c r="C23" s="181" t="s">
        <v>51</v>
      </c>
      <c r="D23" s="268">
        <f t="shared" si="0"/>
        <v>742.5</v>
      </c>
      <c r="E23" s="178">
        <f t="shared" si="1"/>
        <v>742.5</v>
      </c>
      <c r="F23" s="178">
        <f>E107/E23</f>
        <v>1515.1515151515152</v>
      </c>
      <c r="G23" s="178">
        <f>E108/E23</f>
        <v>2020.2020202020201</v>
      </c>
      <c r="H23" s="13">
        <v>4087480</v>
      </c>
      <c r="I23" s="12">
        <v>43662</v>
      </c>
      <c r="J23" s="12">
        <v>43700</v>
      </c>
      <c r="K23" s="13">
        <v>380</v>
      </c>
      <c r="L23" s="14">
        <v>661</v>
      </c>
      <c r="M23" s="11">
        <v>4088370</v>
      </c>
      <c r="N23" s="12">
        <v>43766</v>
      </c>
      <c r="O23" s="12">
        <v>43805</v>
      </c>
      <c r="P23" s="13">
        <v>1000</v>
      </c>
      <c r="Q23" s="13">
        <v>248</v>
      </c>
      <c r="R23" s="103">
        <v>4091984</v>
      </c>
      <c r="S23" s="12">
        <v>43852</v>
      </c>
      <c r="T23" s="12">
        <v>43902</v>
      </c>
      <c r="U23" s="13">
        <v>820</v>
      </c>
      <c r="V23" s="13">
        <v>308</v>
      </c>
      <c r="W23" s="103">
        <v>4103524</v>
      </c>
      <c r="X23" s="12">
        <v>44309</v>
      </c>
      <c r="Y23" s="12">
        <v>44355</v>
      </c>
      <c r="Z23" s="13">
        <v>770</v>
      </c>
      <c r="AA23" s="104">
        <v>328</v>
      </c>
      <c r="AB23" s="103"/>
      <c r="AF23" s="104"/>
      <c r="AG23" s="103"/>
      <c r="AK23" s="104"/>
      <c r="AL23" s="103"/>
      <c r="AP23" s="104"/>
      <c r="AQ23" s="103"/>
      <c r="AU23" s="104"/>
      <c r="AV23" s="103"/>
      <c r="AZ23" s="104"/>
      <c r="BA23" s="103"/>
      <c r="BE23" s="104"/>
      <c r="BF23" s="103"/>
      <c r="BJ23" s="104"/>
      <c r="BK23" s="103"/>
      <c r="BO23" s="104"/>
    </row>
    <row r="24" spans="1:67" ht="16" x14ac:dyDescent="0.2">
      <c r="A24" s="70" t="s">
        <v>234</v>
      </c>
      <c r="B24" s="182" t="s">
        <v>209</v>
      </c>
      <c r="C24" s="182" t="s">
        <v>52</v>
      </c>
      <c r="D24" s="267">
        <f t="shared" si="0"/>
        <v>1385</v>
      </c>
      <c r="E24" s="180">
        <f t="shared" si="1"/>
        <v>1385</v>
      </c>
      <c r="F24" s="180">
        <f>E107/E24</f>
        <v>812.27436823104688</v>
      </c>
      <c r="G24" s="180">
        <f>E108/E24</f>
        <v>1083.0324909747292</v>
      </c>
      <c r="H24" s="9">
        <v>4087440</v>
      </c>
      <c r="I24" s="8">
        <v>43662</v>
      </c>
      <c r="J24" s="8">
        <v>43700</v>
      </c>
      <c r="K24" s="9">
        <v>3200</v>
      </c>
      <c r="L24" s="10">
        <v>79</v>
      </c>
      <c r="M24" s="7">
        <v>4088375</v>
      </c>
      <c r="N24" s="8">
        <v>43766</v>
      </c>
      <c r="O24" s="8">
        <v>43805</v>
      </c>
      <c r="P24" s="9">
        <v>580</v>
      </c>
      <c r="Q24" s="9">
        <v>436</v>
      </c>
      <c r="R24" s="96">
        <v>4091904</v>
      </c>
      <c r="S24" s="8">
        <v>43852</v>
      </c>
      <c r="T24" s="8">
        <v>43902</v>
      </c>
      <c r="U24" s="9">
        <v>870</v>
      </c>
      <c r="V24" s="9">
        <v>292</v>
      </c>
      <c r="W24" s="96">
        <v>4103568</v>
      </c>
      <c r="X24" s="8">
        <v>44309</v>
      </c>
      <c r="Y24" s="8">
        <v>44355</v>
      </c>
      <c r="Z24" s="9">
        <v>890</v>
      </c>
      <c r="AA24" s="97">
        <v>285</v>
      </c>
    </row>
    <row r="25" spans="1:67" s="13" customFormat="1" ht="16" x14ac:dyDescent="0.2">
      <c r="A25" s="71" t="s">
        <v>234</v>
      </c>
      <c r="B25" s="181" t="s">
        <v>210</v>
      </c>
      <c r="C25" s="181" t="s">
        <v>53</v>
      </c>
      <c r="D25" s="268">
        <f t="shared" si="0"/>
        <v>512.5</v>
      </c>
      <c r="E25" s="178">
        <f t="shared" si="1"/>
        <v>512.5</v>
      </c>
      <c r="F25" s="178">
        <f>E107/E25</f>
        <v>2195.1219512195121</v>
      </c>
      <c r="G25" s="178">
        <f>E108/E25</f>
        <v>2926.8292682926831</v>
      </c>
      <c r="H25" s="13">
        <v>4087463</v>
      </c>
      <c r="I25" s="12">
        <v>43662</v>
      </c>
      <c r="J25" s="12">
        <v>43700</v>
      </c>
      <c r="K25" s="13">
        <v>1100</v>
      </c>
      <c r="L25" s="14">
        <v>221</v>
      </c>
      <c r="M25" s="11">
        <v>4088382</v>
      </c>
      <c r="N25" s="12">
        <v>43766</v>
      </c>
      <c r="O25" s="12">
        <v>43805</v>
      </c>
      <c r="P25" s="13">
        <v>190</v>
      </c>
      <c r="R25" s="103">
        <v>4091930</v>
      </c>
      <c r="S25" s="12">
        <v>43852</v>
      </c>
      <c r="T25" s="12">
        <v>43902</v>
      </c>
      <c r="U25" s="13">
        <v>340</v>
      </c>
      <c r="V25" s="13">
        <v>750</v>
      </c>
      <c r="W25" s="103">
        <v>4103507</v>
      </c>
      <c r="X25" s="12">
        <v>44309</v>
      </c>
      <c r="Y25" s="12">
        <v>44355</v>
      </c>
      <c r="Z25" s="13">
        <v>420</v>
      </c>
      <c r="AA25" s="104">
        <v>604</v>
      </c>
      <c r="AB25" s="103"/>
      <c r="AF25" s="104"/>
      <c r="AG25" s="103"/>
      <c r="AK25" s="104"/>
      <c r="AL25" s="103"/>
      <c r="AP25" s="104"/>
      <c r="AQ25" s="103"/>
      <c r="AU25" s="104"/>
      <c r="AV25" s="103"/>
      <c r="AZ25" s="104"/>
      <c r="BA25" s="103"/>
      <c r="BE25" s="104"/>
      <c r="BF25" s="103"/>
      <c r="BJ25" s="104"/>
      <c r="BK25" s="103"/>
      <c r="BO25" s="104"/>
    </row>
    <row r="26" spans="1:67" ht="16" x14ac:dyDescent="0.2">
      <c r="A26" s="70" t="s">
        <v>234</v>
      </c>
      <c r="B26" s="182" t="s">
        <v>1</v>
      </c>
      <c r="C26" s="182" t="s">
        <v>31</v>
      </c>
      <c r="D26" s="267">
        <f t="shared" si="0"/>
        <v>268.75</v>
      </c>
      <c r="E26" s="180">
        <f t="shared" si="1"/>
        <v>268.75</v>
      </c>
      <c r="F26" s="180">
        <f>E107/E26</f>
        <v>4186.0465116279074</v>
      </c>
      <c r="G26" s="180">
        <f>E108/E26</f>
        <v>5581.395348837209</v>
      </c>
      <c r="H26" s="9">
        <v>4087413</v>
      </c>
      <c r="I26" s="8">
        <v>43662</v>
      </c>
      <c r="J26" s="8">
        <v>43700</v>
      </c>
      <c r="K26" s="9">
        <v>800</v>
      </c>
      <c r="L26" s="10">
        <v>316</v>
      </c>
      <c r="M26" s="7">
        <v>4088341</v>
      </c>
      <c r="N26" s="8">
        <v>43766</v>
      </c>
      <c r="O26" s="8">
        <v>43805</v>
      </c>
      <c r="P26" s="9">
        <v>83</v>
      </c>
      <c r="Q26" s="9"/>
      <c r="R26" s="96">
        <v>4091944</v>
      </c>
      <c r="S26" s="8">
        <v>43852</v>
      </c>
      <c r="T26" s="8">
        <v>43902</v>
      </c>
      <c r="U26" s="9">
        <v>22</v>
      </c>
      <c r="V26" s="9"/>
      <c r="W26" s="96">
        <v>4103529</v>
      </c>
      <c r="X26" s="8">
        <v>44309</v>
      </c>
      <c r="Y26" s="8">
        <v>44355</v>
      </c>
      <c r="Z26" s="9">
        <v>170</v>
      </c>
      <c r="AA26" s="97"/>
    </row>
    <row r="27" spans="1:67" s="13" customFormat="1" ht="16" x14ac:dyDescent="0.2">
      <c r="A27" s="71" t="s">
        <v>234</v>
      </c>
      <c r="B27" s="181" t="s">
        <v>2</v>
      </c>
      <c r="C27" s="181" t="s">
        <v>31</v>
      </c>
      <c r="D27" s="268">
        <f t="shared" si="0"/>
        <v>90</v>
      </c>
      <c r="E27" s="178">
        <f t="shared" si="1"/>
        <v>90</v>
      </c>
      <c r="F27" s="178">
        <f>E107/E27</f>
        <v>12500</v>
      </c>
      <c r="G27" s="178">
        <f>E108/E27</f>
        <v>16666.666666666668</v>
      </c>
      <c r="H27" s="13">
        <v>4087497</v>
      </c>
      <c r="I27" s="12">
        <v>43662</v>
      </c>
      <c r="J27" s="12">
        <v>43700</v>
      </c>
      <c r="K27" s="13">
        <v>90</v>
      </c>
      <c r="L27" s="14"/>
      <c r="M27" s="325" t="s">
        <v>61</v>
      </c>
      <c r="N27" s="326"/>
      <c r="O27" s="326"/>
      <c r="P27" s="326"/>
      <c r="Q27" s="327"/>
      <c r="R27" s="328" t="s">
        <v>61</v>
      </c>
      <c r="S27" s="326"/>
      <c r="T27" s="326"/>
      <c r="U27" s="326"/>
      <c r="V27" s="329"/>
      <c r="W27" s="328" t="s">
        <v>61</v>
      </c>
      <c r="X27" s="326"/>
      <c r="Y27" s="326"/>
      <c r="Z27" s="326"/>
      <c r="AA27" s="329"/>
      <c r="AB27" s="103"/>
      <c r="AF27" s="104"/>
      <c r="AG27" s="103"/>
      <c r="AK27" s="104"/>
      <c r="AL27" s="103"/>
      <c r="AP27" s="104"/>
      <c r="AQ27" s="103"/>
      <c r="AU27" s="104"/>
      <c r="AV27" s="103"/>
      <c r="AZ27" s="104"/>
      <c r="BA27" s="103"/>
      <c r="BE27" s="104"/>
      <c r="BF27" s="103"/>
      <c r="BJ27" s="104"/>
      <c r="BK27" s="103"/>
      <c r="BO27" s="104"/>
    </row>
    <row r="28" spans="1:67" ht="16" x14ac:dyDescent="0.2">
      <c r="A28" s="70" t="s">
        <v>234</v>
      </c>
      <c r="B28" s="182" t="s">
        <v>3</v>
      </c>
      <c r="C28" s="182" t="s">
        <v>31</v>
      </c>
      <c r="D28" s="267">
        <f t="shared" si="0"/>
        <v>130</v>
      </c>
      <c r="E28" s="180">
        <f t="shared" si="1"/>
        <v>130</v>
      </c>
      <c r="F28" s="180">
        <f>E107/E28</f>
        <v>8653.8461538461543</v>
      </c>
      <c r="G28" s="180">
        <f>E108/E28</f>
        <v>11538.461538461539</v>
      </c>
      <c r="H28" s="9">
        <v>4087432</v>
      </c>
      <c r="I28" s="8">
        <v>43662</v>
      </c>
      <c r="J28" s="8">
        <v>43700</v>
      </c>
      <c r="K28" s="9">
        <v>310</v>
      </c>
      <c r="L28" s="10">
        <v>822</v>
      </c>
      <c r="M28" s="7">
        <v>4088323</v>
      </c>
      <c r="N28" s="8">
        <v>43766</v>
      </c>
      <c r="O28" s="8">
        <v>43805</v>
      </c>
      <c r="P28" s="9">
        <v>32</v>
      </c>
      <c r="Q28" s="9"/>
      <c r="R28" s="96">
        <v>4091993</v>
      </c>
      <c r="S28" s="8">
        <v>43852</v>
      </c>
      <c r="T28" s="8">
        <v>43902</v>
      </c>
      <c r="U28" s="9">
        <v>28</v>
      </c>
      <c r="V28" s="9"/>
      <c r="W28" s="96">
        <v>4103513</v>
      </c>
      <c r="X28" s="8">
        <v>44309</v>
      </c>
      <c r="Y28" s="8">
        <v>44355</v>
      </c>
      <c r="Z28" s="9">
        <v>150</v>
      </c>
      <c r="AA28" s="97"/>
    </row>
    <row r="29" spans="1:67" s="13" customFormat="1" ht="16" x14ac:dyDescent="0.2">
      <c r="A29" s="71" t="s">
        <v>234</v>
      </c>
      <c r="B29" s="181" t="s">
        <v>220</v>
      </c>
      <c r="C29" s="181" t="s">
        <v>333</v>
      </c>
      <c r="D29" s="268">
        <f t="shared" si="0"/>
        <v>155</v>
      </c>
      <c r="E29" s="178">
        <f t="shared" si="1"/>
        <v>155</v>
      </c>
      <c r="F29" s="178">
        <f>E107/E29</f>
        <v>7258.0645161290322</v>
      </c>
      <c r="G29" s="178">
        <f>E108/E29</f>
        <v>9677.4193548387102</v>
      </c>
      <c r="H29" s="13">
        <v>4087970</v>
      </c>
      <c r="I29" s="12">
        <v>43704</v>
      </c>
      <c r="J29" s="12">
        <v>43746</v>
      </c>
      <c r="K29" s="13">
        <v>190</v>
      </c>
      <c r="L29" s="14"/>
      <c r="M29" s="11">
        <v>4088388</v>
      </c>
      <c r="N29" s="12">
        <v>43766</v>
      </c>
      <c r="O29" s="12">
        <v>43805</v>
      </c>
      <c r="P29" s="13">
        <v>120</v>
      </c>
      <c r="R29" s="328" t="s">
        <v>61</v>
      </c>
      <c r="S29" s="326"/>
      <c r="T29" s="326"/>
      <c r="U29" s="326"/>
      <c r="V29" s="329"/>
      <c r="W29" s="328" t="s">
        <v>61</v>
      </c>
      <c r="X29" s="326"/>
      <c r="Y29" s="326"/>
      <c r="Z29" s="326"/>
      <c r="AA29" s="329"/>
      <c r="AB29" s="103"/>
      <c r="AF29" s="104"/>
      <c r="AG29" s="103"/>
      <c r="AK29" s="104"/>
      <c r="AL29" s="103"/>
      <c r="AP29" s="104"/>
      <c r="AQ29" s="103"/>
      <c r="AU29" s="104"/>
      <c r="AV29" s="103"/>
      <c r="AZ29" s="104"/>
      <c r="BA29" s="103"/>
      <c r="BE29" s="104"/>
      <c r="BF29" s="103"/>
      <c r="BJ29" s="104"/>
      <c r="BK29" s="103"/>
      <c r="BO29" s="104"/>
    </row>
    <row r="30" spans="1:67" s="9" customFormat="1" ht="16" x14ac:dyDescent="0.2">
      <c r="A30" s="9" t="s">
        <v>201</v>
      </c>
      <c r="B30" s="101" t="s">
        <v>72</v>
      </c>
      <c r="C30" s="9" t="s">
        <v>192</v>
      </c>
      <c r="D30" s="267">
        <f t="shared" si="0"/>
        <v>36</v>
      </c>
      <c r="E30" s="180">
        <f t="shared" si="1"/>
        <v>36</v>
      </c>
      <c r="F30" s="180">
        <f>E107/E30</f>
        <v>31250</v>
      </c>
      <c r="G30" s="180">
        <f>E108/E30</f>
        <v>41666.666666666664</v>
      </c>
      <c r="L30" s="10"/>
      <c r="M30" s="7"/>
      <c r="R30" s="96"/>
      <c r="W30" s="96"/>
      <c r="AA30" s="97"/>
      <c r="AB30" s="7"/>
      <c r="AF30" s="10"/>
      <c r="AG30" s="7"/>
      <c r="AJ30" s="9">
        <v>36</v>
      </c>
      <c r="AL30" s="96"/>
      <c r="AP30" s="97"/>
      <c r="AQ30" s="96"/>
      <c r="AU30" s="97"/>
      <c r="AV30" s="96"/>
      <c r="AZ30" s="97"/>
      <c r="BA30" s="96"/>
      <c r="BE30" s="97"/>
      <c r="BF30" s="96"/>
      <c r="BJ30" s="97"/>
      <c r="BK30" s="96"/>
      <c r="BO30" s="97"/>
    </row>
    <row r="31" spans="1:67" s="13" customFormat="1" ht="16" x14ac:dyDescent="0.2">
      <c r="A31" s="13" t="s">
        <v>201</v>
      </c>
      <c r="B31" s="102" t="s">
        <v>73</v>
      </c>
      <c r="C31" s="13" t="s">
        <v>191</v>
      </c>
      <c r="D31" s="268">
        <f t="shared" si="0"/>
        <v>47</v>
      </c>
      <c r="E31" s="178">
        <f t="shared" si="1"/>
        <v>47</v>
      </c>
      <c r="F31" s="178">
        <f>E107/E31</f>
        <v>23936.170212765959</v>
      </c>
      <c r="G31" s="178">
        <f>E108/E31</f>
        <v>31914.893617021276</v>
      </c>
      <c r="L31" s="14"/>
      <c r="M31" s="11"/>
      <c r="R31" s="103"/>
      <c r="W31" s="103"/>
      <c r="AA31" s="104"/>
      <c r="AB31" s="11"/>
      <c r="AF31" s="14"/>
      <c r="AG31" s="11"/>
      <c r="AJ31" s="13">
        <v>47</v>
      </c>
      <c r="AL31" s="103"/>
      <c r="AP31" s="104"/>
      <c r="AQ31" s="103"/>
      <c r="AU31" s="104"/>
      <c r="AV31" s="103"/>
      <c r="AZ31" s="104"/>
      <c r="BA31" s="103"/>
      <c r="BE31" s="104"/>
      <c r="BF31" s="103"/>
      <c r="BJ31" s="104"/>
      <c r="BK31" s="103"/>
      <c r="BO31" s="104"/>
    </row>
    <row r="32" spans="1:67" s="9" customFormat="1" ht="16" x14ac:dyDescent="0.2">
      <c r="A32" s="9" t="s">
        <v>201</v>
      </c>
      <c r="B32" s="101" t="s">
        <v>74</v>
      </c>
      <c r="C32" s="9" t="s">
        <v>189</v>
      </c>
      <c r="D32" s="267">
        <f t="shared" si="0"/>
        <v>160</v>
      </c>
      <c r="E32" s="180">
        <f t="shared" si="1"/>
        <v>160</v>
      </c>
      <c r="F32" s="180">
        <f>E107/E32</f>
        <v>7031.25</v>
      </c>
      <c r="G32" s="180">
        <f>E108/E32</f>
        <v>9375</v>
      </c>
      <c r="L32" s="10"/>
      <c r="M32" s="7"/>
      <c r="R32" s="96"/>
      <c r="W32" s="96"/>
      <c r="AA32" s="97"/>
      <c r="AB32" s="7"/>
      <c r="AE32" s="9">
        <v>160</v>
      </c>
      <c r="AF32" s="10"/>
      <c r="AG32" s="7"/>
      <c r="AL32" s="96"/>
      <c r="AP32" s="97"/>
      <c r="AQ32" s="96"/>
      <c r="AU32" s="97"/>
      <c r="AV32" s="96"/>
      <c r="AZ32" s="97"/>
      <c r="BA32" s="96"/>
      <c r="BE32" s="97"/>
      <c r="BF32" s="96"/>
      <c r="BJ32" s="97"/>
      <c r="BK32" s="96"/>
      <c r="BO32" s="97"/>
    </row>
    <row r="33" spans="1:67" s="13" customFormat="1" ht="16" x14ac:dyDescent="0.2">
      <c r="A33" s="13" t="s">
        <v>201</v>
      </c>
      <c r="B33" s="102" t="s">
        <v>103</v>
      </c>
      <c r="C33" s="13" t="s">
        <v>101</v>
      </c>
      <c r="D33" s="268">
        <f t="shared" si="0"/>
        <v>200</v>
      </c>
      <c r="E33" s="312">
        <f>MAX(D33:D34)</f>
        <v>550</v>
      </c>
      <c r="F33" s="315">
        <f>E107/E33</f>
        <v>2045.4545454545455</v>
      </c>
      <c r="G33" s="315">
        <f>E108/E33</f>
        <v>2727.2727272727275</v>
      </c>
      <c r="L33" s="14"/>
      <c r="M33" s="11"/>
      <c r="R33" s="103"/>
      <c r="W33" s="103"/>
      <c r="AA33" s="104"/>
      <c r="AB33" s="11"/>
      <c r="AE33" s="13">
        <v>200</v>
      </c>
      <c r="AF33" s="14"/>
      <c r="AG33" s="11"/>
      <c r="AL33" s="103"/>
      <c r="AP33" s="104"/>
      <c r="AQ33" s="103"/>
      <c r="AU33" s="104"/>
      <c r="AV33" s="103"/>
      <c r="AZ33" s="104"/>
      <c r="BA33" s="103"/>
      <c r="BE33" s="104"/>
      <c r="BF33" s="103"/>
      <c r="BJ33" s="104"/>
      <c r="BK33" s="103"/>
      <c r="BO33" s="104"/>
    </row>
    <row r="34" spans="1:67" s="13" customFormat="1" ht="16" x14ac:dyDescent="0.2">
      <c r="B34" s="102" t="s">
        <v>103</v>
      </c>
      <c r="C34" s="13" t="s">
        <v>102</v>
      </c>
      <c r="D34" s="268">
        <f t="shared" si="0"/>
        <v>550</v>
      </c>
      <c r="E34" s="314"/>
      <c r="F34" s="315"/>
      <c r="G34" s="315"/>
      <c r="L34" s="14"/>
      <c r="M34" s="11"/>
      <c r="R34" s="103"/>
      <c r="W34" s="103"/>
      <c r="AA34" s="104"/>
      <c r="AB34" s="11"/>
      <c r="AE34" s="13">
        <v>410</v>
      </c>
      <c r="AF34" s="14"/>
      <c r="AG34" s="11"/>
      <c r="AJ34" s="13">
        <v>690</v>
      </c>
      <c r="AL34" s="103"/>
      <c r="AP34" s="104"/>
      <c r="AQ34" s="103"/>
      <c r="AU34" s="104"/>
      <c r="AV34" s="103"/>
      <c r="AZ34" s="104"/>
      <c r="BA34" s="103"/>
      <c r="BE34" s="104"/>
      <c r="BF34" s="103"/>
      <c r="BJ34" s="104"/>
      <c r="BK34" s="103"/>
      <c r="BO34" s="104"/>
    </row>
    <row r="35" spans="1:67" s="9" customFormat="1" ht="16" x14ac:dyDescent="0.2">
      <c r="A35" s="9" t="s">
        <v>201</v>
      </c>
      <c r="B35" s="101" t="s">
        <v>75</v>
      </c>
      <c r="C35" s="9" t="s">
        <v>190</v>
      </c>
      <c r="D35" s="267">
        <f t="shared" si="0"/>
        <v>865</v>
      </c>
      <c r="E35" s="180">
        <f>D35</f>
        <v>865</v>
      </c>
      <c r="F35" s="180">
        <f>E107/E35</f>
        <v>1300.5780346820809</v>
      </c>
      <c r="G35" s="180">
        <f>E108/E35</f>
        <v>1734.1040462427745</v>
      </c>
      <c r="L35" s="10"/>
      <c r="M35" s="7"/>
      <c r="R35" s="96"/>
      <c r="W35" s="96"/>
      <c r="AA35" s="97"/>
      <c r="AB35" s="7"/>
      <c r="AE35" s="9">
        <v>790</v>
      </c>
      <c r="AF35" s="10"/>
      <c r="AG35" s="7"/>
      <c r="AJ35" s="9">
        <v>940</v>
      </c>
      <c r="AL35" s="96"/>
      <c r="AP35" s="97"/>
      <c r="AQ35" s="96"/>
      <c r="AU35" s="97"/>
      <c r="AV35" s="96"/>
      <c r="AZ35" s="97"/>
      <c r="BA35" s="96"/>
      <c r="BE35" s="97"/>
      <c r="BF35" s="96"/>
      <c r="BJ35" s="97"/>
      <c r="BK35" s="96"/>
      <c r="BO35" s="97"/>
    </row>
    <row r="36" spans="1:67" s="13" customFormat="1" ht="16" x14ac:dyDescent="0.2">
      <c r="D36" s="179"/>
      <c r="E36" s="178"/>
      <c r="F36" s="178"/>
      <c r="G36" s="178"/>
      <c r="H36" s="11"/>
      <c r="L36" s="14"/>
      <c r="M36" s="11"/>
      <c r="R36" s="103"/>
      <c r="W36" s="103"/>
      <c r="AA36" s="104"/>
      <c r="AB36" s="103"/>
      <c r="AF36" s="104"/>
      <c r="AG36" s="103"/>
      <c r="AK36" s="104"/>
      <c r="AL36" s="103"/>
      <c r="AP36" s="104"/>
      <c r="AQ36" s="103"/>
      <c r="AU36" s="104"/>
      <c r="AV36" s="103"/>
      <c r="AZ36" s="104"/>
      <c r="BA36" s="103"/>
      <c r="BE36" s="104"/>
      <c r="BF36" s="103"/>
      <c r="BJ36" s="104"/>
      <c r="BK36" s="103"/>
      <c r="BO36" s="104"/>
    </row>
    <row r="37" spans="1:67" s="13" customFormat="1" ht="16" x14ac:dyDescent="0.2">
      <c r="B37" s="13" t="s">
        <v>298</v>
      </c>
      <c r="C37" s="13" t="s">
        <v>299</v>
      </c>
      <c r="D37" s="179"/>
      <c r="E37" s="178"/>
      <c r="F37" s="178"/>
      <c r="G37" s="178"/>
      <c r="H37" s="11"/>
      <c r="L37" s="14"/>
      <c r="M37" s="11"/>
      <c r="R37" s="103"/>
      <c r="W37" s="103"/>
      <c r="AA37" s="104"/>
      <c r="AB37" s="103"/>
      <c r="AF37" s="104"/>
      <c r="AG37" s="103"/>
      <c r="AK37" s="104"/>
      <c r="AL37" s="103"/>
      <c r="AP37" s="104"/>
      <c r="AQ37" s="103"/>
      <c r="AU37" s="104"/>
      <c r="AV37" s="103"/>
      <c r="AZ37" s="104"/>
      <c r="BA37" s="103"/>
      <c r="BE37" s="104"/>
      <c r="BF37" s="103"/>
      <c r="BJ37" s="104"/>
      <c r="BK37" s="103"/>
      <c r="BO37" s="104"/>
    </row>
    <row r="38" spans="1:67" s="13" customFormat="1" ht="16" x14ac:dyDescent="0.2">
      <c r="B38" s="13" t="s">
        <v>298</v>
      </c>
      <c r="C38" s="13" t="s">
        <v>300</v>
      </c>
      <c r="D38" s="179"/>
      <c r="E38" s="178"/>
      <c r="F38" s="178"/>
      <c r="G38" s="178"/>
      <c r="H38" s="11"/>
      <c r="L38" s="14"/>
      <c r="M38" s="11"/>
      <c r="R38" s="103"/>
      <c r="W38" s="103"/>
      <c r="AA38" s="104"/>
      <c r="AB38" s="103"/>
      <c r="AF38" s="104"/>
      <c r="AG38" s="103"/>
      <c r="AK38" s="104"/>
      <c r="AL38" s="103"/>
      <c r="AP38" s="104"/>
      <c r="AQ38" s="103"/>
      <c r="AU38" s="104"/>
      <c r="AV38" s="103"/>
      <c r="AZ38" s="104"/>
      <c r="BA38" s="103"/>
      <c r="BE38" s="104"/>
      <c r="BF38" s="103"/>
      <c r="BJ38" s="104"/>
      <c r="BK38" s="103"/>
      <c r="BO38" s="104"/>
    </row>
    <row r="39" spans="1:67" s="13" customFormat="1" ht="16" x14ac:dyDescent="0.2">
      <c r="B39" s="13" t="s">
        <v>298</v>
      </c>
      <c r="C39" s="13" t="s">
        <v>301</v>
      </c>
      <c r="D39" s="179"/>
      <c r="E39" s="178"/>
      <c r="F39" s="178"/>
      <c r="G39" s="178"/>
      <c r="H39" s="11"/>
      <c r="L39" s="14"/>
      <c r="M39" s="11"/>
      <c r="R39" s="103"/>
      <c r="W39" s="103"/>
      <c r="AA39" s="104"/>
      <c r="AB39" s="103"/>
      <c r="AF39" s="104"/>
      <c r="AG39" s="103"/>
      <c r="AK39" s="104"/>
      <c r="AL39" s="103"/>
      <c r="AP39" s="104"/>
      <c r="AQ39" s="103"/>
      <c r="AU39" s="104"/>
      <c r="AV39" s="103"/>
      <c r="AZ39" s="104"/>
      <c r="BA39" s="103"/>
      <c r="BE39" s="104"/>
      <c r="BF39" s="103"/>
      <c r="BJ39" s="104"/>
      <c r="BK39" s="103"/>
      <c r="BO39" s="104"/>
    </row>
    <row r="40" spans="1:67" s="13" customFormat="1" ht="16" x14ac:dyDescent="0.2">
      <c r="B40" s="13" t="s">
        <v>298</v>
      </c>
      <c r="C40" s="13" t="s">
        <v>302</v>
      </c>
      <c r="D40" s="179"/>
      <c r="E40" s="178"/>
      <c r="F40" s="178"/>
      <c r="G40" s="178"/>
      <c r="H40" s="11"/>
      <c r="L40" s="14"/>
      <c r="M40" s="11"/>
      <c r="R40" s="103"/>
      <c r="W40" s="103"/>
      <c r="AA40" s="104"/>
      <c r="AB40" s="103"/>
      <c r="AF40" s="104"/>
      <c r="AG40" s="103"/>
      <c r="AK40" s="104"/>
      <c r="AL40" s="103"/>
      <c r="AP40" s="104"/>
      <c r="AQ40" s="103"/>
      <c r="AU40" s="104"/>
      <c r="AV40" s="103"/>
      <c r="AZ40" s="104"/>
      <c r="BA40" s="103"/>
      <c r="BE40" s="104"/>
      <c r="BF40" s="103"/>
      <c r="BJ40" s="104"/>
      <c r="BK40" s="103"/>
      <c r="BO40" s="104"/>
    </row>
    <row r="41" spans="1:67" s="9" customFormat="1" ht="16" hidden="1" x14ac:dyDescent="0.2">
      <c r="D41" s="177"/>
      <c r="E41" s="177"/>
      <c r="F41" s="177"/>
      <c r="G41" s="177"/>
      <c r="H41" s="7"/>
      <c r="L41" s="10"/>
      <c r="M41" s="7"/>
      <c r="R41" s="96"/>
      <c r="W41" s="96"/>
      <c r="AA41" s="97"/>
      <c r="AB41" s="96"/>
      <c r="AF41" s="97"/>
      <c r="AG41" s="96"/>
      <c r="AK41" s="97"/>
      <c r="AL41" s="96"/>
      <c r="AP41" s="97"/>
      <c r="AQ41" s="96"/>
      <c r="AU41" s="97"/>
      <c r="AV41" s="96"/>
      <c r="AZ41" s="97"/>
      <c r="BA41" s="96"/>
      <c r="BE41" s="97"/>
      <c r="BF41" s="96"/>
      <c r="BJ41" s="97"/>
      <c r="BK41" s="96"/>
      <c r="BO41" s="97"/>
    </row>
    <row r="42" spans="1:67" s="9" customFormat="1" ht="16" hidden="1" x14ac:dyDescent="0.2">
      <c r="D42" s="177"/>
      <c r="E42" s="177"/>
      <c r="F42" s="177"/>
      <c r="G42" s="177"/>
      <c r="H42" s="7"/>
      <c r="L42" s="10"/>
      <c r="M42" s="7"/>
      <c r="R42" s="96"/>
      <c r="W42" s="96"/>
      <c r="AA42" s="97"/>
      <c r="AB42" s="96"/>
      <c r="AF42" s="97"/>
      <c r="AG42" s="96"/>
      <c r="AK42" s="97"/>
      <c r="AL42" s="96"/>
      <c r="AP42" s="97"/>
      <c r="AQ42" s="96"/>
      <c r="AU42" s="97"/>
      <c r="AV42" s="96"/>
      <c r="AZ42" s="97"/>
      <c r="BA42" s="96"/>
      <c r="BE42" s="97"/>
      <c r="BF42" s="96"/>
      <c r="BJ42" s="97"/>
      <c r="BK42" s="96"/>
      <c r="BO42" s="97"/>
    </row>
    <row r="43" spans="1:67" s="9" customFormat="1" ht="16" hidden="1" x14ac:dyDescent="0.2">
      <c r="D43" s="177"/>
      <c r="E43" s="177"/>
      <c r="F43" s="177"/>
      <c r="G43" s="177"/>
      <c r="H43" s="7"/>
      <c r="L43" s="10"/>
      <c r="M43" s="7"/>
      <c r="R43" s="96"/>
      <c r="W43" s="96"/>
      <c r="AA43" s="97"/>
      <c r="AB43" s="96"/>
      <c r="AF43" s="97"/>
      <c r="AG43" s="96"/>
      <c r="AK43" s="97"/>
      <c r="AL43" s="96"/>
      <c r="AP43" s="97"/>
      <c r="AQ43" s="96"/>
      <c r="AU43" s="97"/>
      <c r="AV43" s="96"/>
      <c r="AZ43" s="97"/>
      <c r="BA43" s="96"/>
      <c r="BE43" s="97"/>
      <c r="BF43" s="96"/>
      <c r="BJ43" s="97"/>
      <c r="BK43" s="96"/>
      <c r="BO43" s="97"/>
    </row>
    <row r="44" spans="1:67" s="9" customFormat="1" ht="16" hidden="1" x14ac:dyDescent="0.2">
      <c r="D44" s="177"/>
      <c r="E44" s="177"/>
      <c r="F44" s="177"/>
      <c r="G44" s="177"/>
      <c r="H44" s="7"/>
      <c r="L44" s="10"/>
      <c r="M44" s="7"/>
      <c r="R44" s="96"/>
      <c r="W44" s="96"/>
      <c r="AA44" s="97"/>
      <c r="AB44" s="96"/>
      <c r="AF44" s="97"/>
      <c r="AG44" s="96"/>
      <c r="AK44" s="97"/>
      <c r="AL44" s="96"/>
      <c r="AP44" s="97"/>
      <c r="AQ44" s="96"/>
      <c r="AU44" s="97"/>
      <c r="AV44" s="96"/>
      <c r="AZ44" s="97"/>
      <c r="BA44" s="96"/>
      <c r="BE44" s="97"/>
      <c r="BF44" s="96"/>
      <c r="BJ44" s="97"/>
      <c r="BK44" s="96"/>
      <c r="BO44" s="97"/>
    </row>
    <row r="45" spans="1:67" s="9" customFormat="1" ht="16" hidden="1" x14ac:dyDescent="0.2">
      <c r="D45" s="177"/>
      <c r="E45" s="177"/>
      <c r="F45" s="177"/>
      <c r="G45" s="177"/>
      <c r="H45" s="7"/>
      <c r="L45" s="10"/>
      <c r="M45" s="7"/>
      <c r="R45" s="96"/>
      <c r="W45" s="96"/>
      <c r="AA45" s="97"/>
      <c r="AB45" s="96"/>
      <c r="AF45" s="97"/>
      <c r="AG45" s="96"/>
      <c r="AK45" s="97"/>
      <c r="AL45" s="96"/>
      <c r="AP45" s="97"/>
      <c r="AQ45" s="96"/>
      <c r="AU45" s="97"/>
      <c r="AV45" s="96"/>
      <c r="AZ45" s="97"/>
      <c r="BA45" s="96"/>
      <c r="BE45" s="97"/>
      <c r="BF45" s="96"/>
      <c r="BJ45" s="97"/>
      <c r="BK45" s="96"/>
      <c r="BO45" s="97"/>
    </row>
    <row r="46" spans="1:67" s="9" customFormat="1" ht="16" hidden="1" x14ac:dyDescent="0.2">
      <c r="D46" s="177"/>
      <c r="E46" s="177"/>
      <c r="F46" s="177"/>
      <c r="G46" s="177"/>
      <c r="H46" s="7"/>
      <c r="L46" s="10"/>
      <c r="M46" s="7"/>
      <c r="R46" s="96"/>
      <c r="W46" s="96"/>
      <c r="AA46" s="97"/>
      <c r="AB46" s="96"/>
      <c r="AF46" s="97"/>
      <c r="AG46" s="96"/>
      <c r="AK46" s="97"/>
      <c r="AL46" s="96"/>
      <c r="AP46" s="97"/>
      <c r="AQ46" s="96"/>
      <c r="AU46" s="97"/>
      <c r="AV46" s="96"/>
      <c r="AZ46" s="97"/>
      <c r="BA46" s="96"/>
      <c r="BE46" s="97"/>
      <c r="BF46" s="96"/>
      <c r="BJ46" s="97"/>
      <c r="BK46" s="96"/>
      <c r="BO46" s="97"/>
    </row>
    <row r="47" spans="1:67" s="9" customFormat="1" ht="16" hidden="1" x14ac:dyDescent="0.2">
      <c r="D47" s="177"/>
      <c r="E47" s="177"/>
      <c r="F47" s="177"/>
      <c r="G47" s="177"/>
      <c r="H47" s="7"/>
      <c r="L47" s="10"/>
      <c r="M47" s="7"/>
      <c r="R47" s="96"/>
      <c r="W47" s="96"/>
      <c r="AA47" s="97"/>
      <c r="AB47" s="96"/>
      <c r="AF47" s="97"/>
      <c r="AG47" s="96"/>
      <c r="AK47" s="97"/>
      <c r="AL47" s="96"/>
      <c r="AP47" s="97"/>
      <c r="AQ47" s="96"/>
      <c r="AU47" s="97"/>
      <c r="AV47" s="96"/>
      <c r="AZ47" s="97"/>
      <c r="BA47" s="96"/>
      <c r="BE47" s="97"/>
      <c r="BF47" s="96"/>
      <c r="BJ47" s="97"/>
      <c r="BK47" s="96"/>
      <c r="BO47" s="97"/>
    </row>
    <row r="48" spans="1:67" s="9" customFormat="1" ht="16" hidden="1" x14ac:dyDescent="0.2">
      <c r="D48" s="177"/>
      <c r="E48" s="177"/>
      <c r="F48" s="177"/>
      <c r="G48" s="177"/>
      <c r="H48" s="7"/>
      <c r="L48" s="10"/>
      <c r="M48" s="7"/>
      <c r="R48" s="96"/>
      <c r="W48" s="96"/>
      <c r="AA48" s="97"/>
      <c r="AB48" s="96"/>
      <c r="AF48" s="97"/>
      <c r="AG48" s="96"/>
      <c r="AK48" s="97"/>
      <c r="AL48" s="96"/>
      <c r="AP48" s="97"/>
      <c r="AQ48" s="96"/>
      <c r="AU48" s="97"/>
      <c r="AV48" s="96"/>
      <c r="AZ48" s="97"/>
      <c r="BA48" s="96"/>
      <c r="BE48" s="97"/>
      <c r="BF48" s="96"/>
      <c r="BJ48" s="97"/>
      <c r="BK48" s="96"/>
      <c r="BO48" s="97"/>
    </row>
    <row r="49" spans="4:67" s="9" customFormat="1" ht="16" hidden="1" x14ac:dyDescent="0.2">
      <c r="D49" s="177"/>
      <c r="E49" s="177"/>
      <c r="F49" s="177"/>
      <c r="G49" s="177"/>
      <c r="H49" s="7"/>
      <c r="L49" s="10"/>
      <c r="M49" s="7"/>
      <c r="R49" s="96"/>
      <c r="W49" s="96"/>
      <c r="AA49" s="97"/>
      <c r="AB49" s="96"/>
      <c r="AF49" s="97"/>
      <c r="AG49" s="96"/>
      <c r="AK49" s="97"/>
      <c r="AL49" s="96"/>
      <c r="AP49" s="97"/>
      <c r="AQ49" s="96"/>
      <c r="AU49" s="97"/>
      <c r="AV49" s="96"/>
      <c r="AZ49" s="97"/>
      <c r="BA49" s="96"/>
      <c r="BE49" s="97"/>
      <c r="BF49" s="96"/>
      <c r="BJ49" s="97"/>
      <c r="BK49" s="96"/>
      <c r="BO49" s="97"/>
    </row>
    <row r="50" spans="4:67" s="9" customFormat="1" ht="16" hidden="1" x14ac:dyDescent="0.2">
      <c r="D50" s="177"/>
      <c r="E50" s="177"/>
      <c r="F50" s="177"/>
      <c r="G50" s="177"/>
      <c r="H50" s="7"/>
      <c r="L50" s="10"/>
      <c r="M50" s="7"/>
      <c r="R50" s="96"/>
      <c r="W50" s="96"/>
      <c r="AA50" s="97"/>
      <c r="AB50" s="96"/>
      <c r="AF50" s="97"/>
      <c r="AG50" s="96"/>
      <c r="AK50" s="97"/>
      <c r="AL50" s="96"/>
      <c r="AP50" s="97"/>
      <c r="AQ50" s="96"/>
      <c r="AU50" s="97"/>
      <c r="AV50" s="96"/>
      <c r="AZ50" s="97"/>
      <c r="BA50" s="96"/>
      <c r="BE50" s="97"/>
      <c r="BF50" s="96"/>
      <c r="BJ50" s="97"/>
      <c r="BK50" s="96"/>
      <c r="BO50" s="97"/>
    </row>
    <row r="51" spans="4:67" s="9" customFormat="1" ht="16" hidden="1" x14ac:dyDescent="0.2">
      <c r="D51" s="177"/>
      <c r="E51" s="177"/>
      <c r="F51" s="177"/>
      <c r="G51" s="177"/>
      <c r="H51" s="7"/>
      <c r="L51" s="10"/>
      <c r="M51" s="7"/>
      <c r="R51" s="96"/>
      <c r="W51" s="96"/>
      <c r="AA51" s="97"/>
      <c r="AB51" s="96"/>
      <c r="AF51" s="97"/>
      <c r="AG51" s="96"/>
      <c r="AK51" s="97"/>
      <c r="AL51" s="96"/>
      <c r="AP51" s="97"/>
      <c r="AQ51" s="96"/>
      <c r="AU51" s="97"/>
      <c r="AV51" s="96"/>
      <c r="AZ51" s="97"/>
      <c r="BA51" s="96"/>
      <c r="BE51" s="97"/>
      <c r="BF51" s="96"/>
      <c r="BJ51" s="97"/>
      <c r="BK51" s="96"/>
      <c r="BO51" s="97"/>
    </row>
    <row r="52" spans="4:67" s="9" customFormat="1" ht="16" hidden="1" x14ac:dyDescent="0.2">
      <c r="D52" s="177"/>
      <c r="E52" s="177"/>
      <c r="F52" s="177"/>
      <c r="G52" s="177"/>
      <c r="H52" s="7"/>
      <c r="L52" s="10"/>
      <c r="M52" s="7"/>
      <c r="R52" s="96"/>
      <c r="W52" s="96"/>
      <c r="AA52" s="97"/>
      <c r="AB52" s="96"/>
      <c r="AF52" s="97"/>
      <c r="AG52" s="96"/>
      <c r="AK52" s="97"/>
      <c r="AL52" s="96"/>
      <c r="AP52" s="97"/>
      <c r="AQ52" s="96"/>
      <c r="AU52" s="97"/>
      <c r="AV52" s="96"/>
      <c r="AZ52" s="97"/>
      <c r="BA52" s="96"/>
      <c r="BE52" s="97"/>
      <c r="BF52" s="96"/>
      <c r="BJ52" s="97"/>
      <c r="BK52" s="96"/>
      <c r="BO52" s="97"/>
    </row>
    <row r="53" spans="4:67" s="9" customFormat="1" ht="16" hidden="1" x14ac:dyDescent="0.2">
      <c r="D53" s="177"/>
      <c r="E53" s="177"/>
      <c r="F53" s="177"/>
      <c r="G53" s="177"/>
      <c r="H53" s="7"/>
      <c r="L53" s="10"/>
      <c r="M53" s="7"/>
      <c r="R53" s="96"/>
      <c r="W53" s="96"/>
      <c r="AA53" s="97"/>
      <c r="AB53" s="96"/>
      <c r="AF53" s="97"/>
      <c r="AG53" s="96"/>
      <c r="AK53" s="97"/>
      <c r="AL53" s="96"/>
      <c r="AP53" s="97"/>
      <c r="AQ53" s="96"/>
      <c r="AU53" s="97"/>
      <c r="AV53" s="96"/>
      <c r="AZ53" s="97"/>
      <c r="BA53" s="96"/>
      <c r="BE53" s="97"/>
      <c r="BF53" s="96"/>
      <c r="BJ53" s="97"/>
      <c r="BK53" s="96"/>
      <c r="BO53" s="97"/>
    </row>
    <row r="54" spans="4:67" s="9" customFormat="1" ht="16" hidden="1" x14ac:dyDescent="0.2">
      <c r="D54" s="177"/>
      <c r="E54" s="177"/>
      <c r="F54" s="177"/>
      <c r="G54" s="177"/>
      <c r="H54" s="7"/>
      <c r="L54" s="10"/>
      <c r="M54" s="7"/>
      <c r="R54" s="96"/>
      <c r="W54" s="96"/>
      <c r="AA54" s="97"/>
      <c r="AB54" s="96"/>
      <c r="AF54" s="97"/>
      <c r="AG54" s="96"/>
      <c r="AK54" s="97"/>
      <c r="AL54" s="96"/>
      <c r="AP54" s="97"/>
      <c r="AQ54" s="96"/>
      <c r="AU54" s="97"/>
      <c r="AV54" s="96"/>
      <c r="AZ54" s="97"/>
      <c r="BA54" s="96"/>
      <c r="BE54" s="97"/>
      <c r="BF54" s="96"/>
      <c r="BJ54" s="97"/>
      <c r="BK54" s="96"/>
      <c r="BO54" s="97"/>
    </row>
    <row r="55" spans="4:67" s="9" customFormat="1" ht="16" hidden="1" x14ac:dyDescent="0.2">
      <c r="D55" s="177"/>
      <c r="E55" s="177"/>
      <c r="F55" s="177"/>
      <c r="G55" s="177"/>
      <c r="H55" s="7"/>
      <c r="L55" s="10"/>
      <c r="M55" s="7"/>
      <c r="R55" s="96"/>
      <c r="W55" s="96"/>
      <c r="AA55" s="97"/>
      <c r="AB55" s="96"/>
      <c r="AF55" s="97"/>
      <c r="AG55" s="96"/>
      <c r="AK55" s="97"/>
      <c r="AL55" s="96"/>
      <c r="AP55" s="97"/>
      <c r="AQ55" s="96"/>
      <c r="AU55" s="97"/>
      <c r="AV55" s="96"/>
      <c r="AZ55" s="97"/>
      <c r="BA55" s="96"/>
      <c r="BE55" s="97"/>
      <c r="BF55" s="96"/>
      <c r="BJ55" s="97"/>
      <c r="BK55" s="96"/>
      <c r="BO55" s="97"/>
    </row>
    <row r="56" spans="4:67" s="9" customFormat="1" ht="16" hidden="1" x14ac:dyDescent="0.2">
      <c r="D56" s="177"/>
      <c r="E56" s="177"/>
      <c r="F56" s="177"/>
      <c r="G56" s="177"/>
      <c r="H56" s="7"/>
      <c r="L56" s="10"/>
      <c r="M56" s="7"/>
      <c r="R56" s="96"/>
      <c r="W56" s="96"/>
      <c r="AA56" s="97"/>
      <c r="AB56" s="96"/>
      <c r="AF56" s="97"/>
      <c r="AG56" s="96"/>
      <c r="AK56" s="97"/>
      <c r="AL56" s="96"/>
      <c r="AP56" s="97"/>
      <c r="AQ56" s="96"/>
      <c r="AU56" s="97"/>
      <c r="AV56" s="96"/>
      <c r="AZ56" s="97"/>
      <c r="BA56" s="96"/>
      <c r="BE56" s="97"/>
      <c r="BF56" s="96"/>
      <c r="BJ56" s="97"/>
      <c r="BK56" s="96"/>
      <c r="BO56" s="97"/>
    </row>
    <row r="57" spans="4:67" s="9" customFormat="1" ht="16" hidden="1" x14ac:dyDescent="0.2">
      <c r="D57" s="177"/>
      <c r="E57" s="177"/>
      <c r="F57" s="177"/>
      <c r="G57" s="177"/>
      <c r="H57" s="7"/>
      <c r="L57" s="10"/>
      <c r="M57" s="7"/>
      <c r="R57" s="96"/>
      <c r="W57" s="96"/>
      <c r="AA57" s="97"/>
      <c r="AB57" s="96"/>
      <c r="AF57" s="97"/>
      <c r="AG57" s="96"/>
      <c r="AK57" s="97"/>
      <c r="AL57" s="96"/>
      <c r="AP57" s="97"/>
      <c r="AQ57" s="96"/>
      <c r="AU57" s="97"/>
      <c r="AV57" s="96"/>
      <c r="AZ57" s="97"/>
      <c r="BA57" s="96"/>
      <c r="BE57" s="97"/>
      <c r="BF57" s="96"/>
      <c r="BJ57" s="97"/>
      <c r="BK57" s="96"/>
      <c r="BO57" s="97"/>
    </row>
    <row r="58" spans="4:67" s="9" customFormat="1" ht="16" hidden="1" x14ac:dyDescent="0.2">
      <c r="D58" s="177"/>
      <c r="E58" s="177"/>
      <c r="F58" s="177"/>
      <c r="G58" s="177"/>
      <c r="H58" s="7"/>
      <c r="L58" s="10"/>
      <c r="M58" s="7"/>
      <c r="R58" s="96"/>
      <c r="W58" s="96"/>
      <c r="AA58" s="97"/>
      <c r="AB58" s="96"/>
      <c r="AF58" s="97"/>
      <c r="AG58" s="96"/>
      <c r="AK58" s="97"/>
      <c r="AL58" s="96"/>
      <c r="AP58" s="97"/>
      <c r="AQ58" s="96"/>
      <c r="AU58" s="97"/>
      <c r="AV58" s="96"/>
      <c r="AZ58" s="97"/>
      <c r="BA58" s="96"/>
      <c r="BE58" s="97"/>
      <c r="BF58" s="96"/>
      <c r="BJ58" s="97"/>
      <c r="BK58" s="96"/>
      <c r="BO58" s="97"/>
    </row>
    <row r="59" spans="4:67" s="9" customFormat="1" ht="16" hidden="1" x14ac:dyDescent="0.2">
      <c r="D59" s="177"/>
      <c r="E59" s="177"/>
      <c r="F59" s="177"/>
      <c r="G59" s="177"/>
      <c r="H59" s="7"/>
      <c r="L59" s="10"/>
      <c r="M59" s="7"/>
      <c r="R59" s="96"/>
      <c r="W59" s="96"/>
      <c r="AA59" s="97"/>
      <c r="AB59" s="96"/>
      <c r="AF59" s="97"/>
      <c r="AG59" s="96"/>
      <c r="AK59" s="97"/>
      <c r="AL59" s="96"/>
      <c r="AP59" s="97"/>
      <c r="AQ59" s="96"/>
      <c r="AU59" s="97"/>
      <c r="AV59" s="96"/>
      <c r="AZ59" s="97"/>
      <c r="BA59" s="96"/>
      <c r="BE59" s="97"/>
      <c r="BF59" s="96"/>
      <c r="BJ59" s="97"/>
      <c r="BK59" s="96"/>
      <c r="BO59" s="97"/>
    </row>
    <row r="60" spans="4:67" s="9" customFormat="1" ht="16" hidden="1" x14ac:dyDescent="0.2">
      <c r="D60" s="177"/>
      <c r="E60" s="177"/>
      <c r="F60" s="177"/>
      <c r="G60" s="177"/>
      <c r="H60" s="7"/>
      <c r="L60" s="10"/>
      <c r="M60" s="7"/>
      <c r="R60" s="96"/>
      <c r="W60" s="96"/>
      <c r="AA60" s="97"/>
      <c r="AB60" s="96"/>
      <c r="AF60" s="97"/>
      <c r="AG60" s="96"/>
      <c r="AK60" s="97"/>
      <c r="AL60" s="96"/>
      <c r="AP60" s="97"/>
      <c r="AQ60" s="96"/>
      <c r="AU60" s="97"/>
      <c r="AV60" s="96"/>
      <c r="AZ60" s="97"/>
      <c r="BA60" s="96"/>
      <c r="BE60" s="97"/>
      <c r="BF60" s="96"/>
      <c r="BJ60" s="97"/>
      <c r="BK60" s="96"/>
      <c r="BO60" s="97"/>
    </row>
    <row r="61" spans="4:67" s="9" customFormat="1" ht="16" hidden="1" x14ac:dyDescent="0.2">
      <c r="D61" s="177"/>
      <c r="E61" s="177"/>
      <c r="F61" s="177"/>
      <c r="G61" s="177"/>
      <c r="H61" s="7"/>
      <c r="L61" s="10"/>
      <c r="M61" s="7"/>
      <c r="R61" s="96"/>
      <c r="W61" s="96"/>
      <c r="AA61" s="97"/>
      <c r="AB61" s="96"/>
      <c r="AF61" s="97"/>
      <c r="AG61" s="96"/>
      <c r="AK61" s="97"/>
      <c r="AL61" s="96"/>
      <c r="AP61" s="97"/>
      <c r="AQ61" s="96"/>
      <c r="AU61" s="97"/>
      <c r="AV61" s="96"/>
      <c r="AZ61" s="97"/>
      <c r="BA61" s="96"/>
      <c r="BE61" s="97"/>
      <c r="BF61" s="96"/>
      <c r="BJ61" s="97"/>
      <c r="BK61" s="96"/>
      <c r="BO61" s="97"/>
    </row>
    <row r="62" spans="4:67" s="9" customFormat="1" ht="16" hidden="1" x14ac:dyDescent="0.2">
      <c r="D62" s="177"/>
      <c r="E62" s="177"/>
      <c r="F62" s="177"/>
      <c r="G62" s="177"/>
      <c r="H62" s="7"/>
      <c r="L62" s="10"/>
      <c r="M62" s="7"/>
      <c r="R62" s="96"/>
      <c r="W62" s="96"/>
      <c r="AA62" s="97"/>
      <c r="AB62" s="96"/>
      <c r="AF62" s="97"/>
      <c r="AG62" s="96"/>
      <c r="AK62" s="97"/>
      <c r="AL62" s="96"/>
      <c r="AP62" s="97"/>
      <c r="AQ62" s="96"/>
      <c r="AU62" s="97"/>
      <c r="AV62" s="96"/>
      <c r="AZ62" s="97"/>
      <c r="BA62" s="96"/>
      <c r="BE62" s="97"/>
      <c r="BF62" s="96"/>
      <c r="BJ62" s="97"/>
      <c r="BK62" s="96"/>
      <c r="BO62" s="97"/>
    </row>
    <row r="63" spans="4:67" s="9" customFormat="1" ht="16" hidden="1" x14ac:dyDescent="0.2">
      <c r="D63" s="177"/>
      <c r="E63" s="177"/>
      <c r="F63" s="177"/>
      <c r="G63" s="177"/>
      <c r="H63" s="7"/>
      <c r="L63" s="10"/>
      <c r="M63" s="7"/>
      <c r="R63" s="96"/>
      <c r="W63" s="96"/>
      <c r="AA63" s="97"/>
      <c r="AB63" s="96"/>
      <c r="AF63" s="97"/>
      <c r="AG63" s="96"/>
      <c r="AK63" s="97"/>
      <c r="AL63" s="96"/>
      <c r="AP63" s="97"/>
      <c r="AQ63" s="96"/>
      <c r="AU63" s="97"/>
      <c r="AV63" s="96"/>
      <c r="AZ63" s="97"/>
      <c r="BA63" s="96"/>
      <c r="BE63" s="97"/>
      <c r="BF63" s="96"/>
      <c r="BJ63" s="97"/>
      <c r="BK63" s="96"/>
      <c r="BO63" s="97"/>
    </row>
    <row r="64" spans="4:67" s="9" customFormat="1" ht="16" hidden="1" x14ac:dyDescent="0.2">
      <c r="D64" s="177"/>
      <c r="E64" s="177"/>
      <c r="F64" s="177"/>
      <c r="G64" s="177"/>
      <c r="H64" s="7"/>
      <c r="L64" s="10"/>
      <c r="M64" s="7"/>
      <c r="R64" s="96"/>
      <c r="W64" s="96"/>
      <c r="AA64" s="97"/>
      <c r="AB64" s="96"/>
      <c r="AF64" s="97"/>
      <c r="AG64" s="96"/>
      <c r="AK64" s="97"/>
      <c r="AL64" s="96"/>
      <c r="AP64" s="97"/>
      <c r="AQ64" s="96"/>
      <c r="AU64" s="97"/>
      <c r="AV64" s="96"/>
      <c r="AZ64" s="97"/>
      <c r="BA64" s="96"/>
      <c r="BE64" s="97"/>
      <c r="BF64" s="96"/>
      <c r="BJ64" s="97"/>
      <c r="BK64" s="96"/>
      <c r="BO64" s="97"/>
    </row>
    <row r="65" spans="4:67" s="9" customFormat="1" ht="16" hidden="1" x14ac:dyDescent="0.2">
      <c r="D65" s="177"/>
      <c r="E65" s="177"/>
      <c r="F65" s="177"/>
      <c r="G65" s="177"/>
      <c r="H65" s="7"/>
      <c r="L65" s="10"/>
      <c r="M65" s="7"/>
      <c r="R65" s="96"/>
      <c r="W65" s="96"/>
      <c r="AA65" s="97"/>
      <c r="AB65" s="96"/>
      <c r="AF65" s="97"/>
      <c r="AG65" s="96"/>
      <c r="AK65" s="97"/>
      <c r="AL65" s="96"/>
      <c r="AP65" s="97"/>
      <c r="AQ65" s="96"/>
      <c r="AU65" s="97"/>
      <c r="AV65" s="96"/>
      <c r="AZ65" s="97"/>
      <c r="BA65" s="96"/>
      <c r="BE65" s="97"/>
      <c r="BF65" s="96"/>
      <c r="BJ65" s="97"/>
      <c r="BK65" s="96"/>
      <c r="BO65" s="97"/>
    </row>
    <row r="66" spans="4:67" s="9" customFormat="1" ht="16" hidden="1" x14ac:dyDescent="0.2">
      <c r="D66" s="177"/>
      <c r="E66" s="177"/>
      <c r="F66" s="177"/>
      <c r="G66" s="177"/>
      <c r="H66" s="7"/>
      <c r="L66" s="10"/>
      <c r="M66" s="7"/>
      <c r="R66" s="96"/>
      <c r="W66" s="96"/>
      <c r="AA66" s="97"/>
      <c r="AB66" s="96"/>
      <c r="AF66" s="97"/>
      <c r="AG66" s="96"/>
      <c r="AK66" s="97"/>
      <c r="AL66" s="96"/>
      <c r="AP66" s="97"/>
      <c r="AQ66" s="96"/>
      <c r="AU66" s="97"/>
      <c r="AV66" s="96"/>
      <c r="AZ66" s="97"/>
      <c r="BA66" s="96"/>
      <c r="BE66" s="97"/>
      <c r="BF66" s="96"/>
      <c r="BJ66" s="97"/>
      <c r="BK66" s="96"/>
      <c r="BO66" s="97"/>
    </row>
    <row r="67" spans="4:67" s="9" customFormat="1" ht="16" hidden="1" x14ac:dyDescent="0.2">
      <c r="D67" s="177"/>
      <c r="E67" s="177"/>
      <c r="F67" s="177"/>
      <c r="G67" s="177"/>
      <c r="H67" s="7"/>
      <c r="L67" s="10"/>
      <c r="M67" s="7"/>
      <c r="R67" s="96"/>
      <c r="W67" s="96"/>
      <c r="AA67" s="97"/>
      <c r="AB67" s="96"/>
      <c r="AF67" s="97"/>
      <c r="AG67" s="96"/>
      <c r="AK67" s="97"/>
      <c r="AL67" s="96"/>
      <c r="AP67" s="97"/>
      <c r="AQ67" s="96"/>
      <c r="AU67" s="97"/>
      <c r="AV67" s="96"/>
      <c r="AZ67" s="97"/>
      <c r="BA67" s="96"/>
      <c r="BE67" s="97"/>
      <c r="BF67" s="96"/>
      <c r="BJ67" s="97"/>
      <c r="BK67" s="96"/>
      <c r="BO67" s="97"/>
    </row>
    <row r="68" spans="4:67" s="9" customFormat="1" ht="16" hidden="1" x14ac:dyDescent="0.2">
      <c r="D68" s="177"/>
      <c r="E68" s="177"/>
      <c r="F68" s="177"/>
      <c r="G68" s="177"/>
      <c r="H68" s="7"/>
      <c r="L68" s="10"/>
      <c r="M68" s="7"/>
      <c r="R68" s="96"/>
      <c r="W68" s="96"/>
      <c r="AA68" s="97"/>
      <c r="AB68" s="96"/>
      <c r="AF68" s="97"/>
      <c r="AG68" s="96"/>
      <c r="AK68" s="97"/>
      <c r="AL68" s="96"/>
      <c r="AP68" s="97"/>
      <c r="AQ68" s="96"/>
      <c r="AU68" s="97"/>
      <c r="AV68" s="96"/>
      <c r="AZ68" s="97"/>
      <c r="BA68" s="96"/>
      <c r="BE68" s="97"/>
      <c r="BF68" s="96"/>
      <c r="BJ68" s="97"/>
      <c r="BK68" s="96"/>
      <c r="BO68" s="97"/>
    </row>
    <row r="69" spans="4:67" s="9" customFormat="1" ht="16" hidden="1" x14ac:dyDescent="0.2">
      <c r="D69" s="177"/>
      <c r="E69" s="177"/>
      <c r="F69" s="177"/>
      <c r="G69" s="177"/>
      <c r="H69" s="7"/>
      <c r="L69" s="10"/>
      <c r="M69" s="7"/>
      <c r="R69" s="96"/>
      <c r="W69" s="96"/>
      <c r="AA69" s="97"/>
      <c r="AB69" s="96"/>
      <c r="AF69" s="97"/>
      <c r="AG69" s="96"/>
      <c r="AK69" s="97"/>
      <c r="AL69" s="96"/>
      <c r="AP69" s="97"/>
      <c r="AQ69" s="96"/>
      <c r="AU69" s="97"/>
      <c r="AV69" s="96"/>
      <c r="AZ69" s="97"/>
      <c r="BA69" s="96"/>
      <c r="BE69" s="97"/>
      <c r="BF69" s="96"/>
      <c r="BJ69" s="97"/>
      <c r="BK69" s="96"/>
      <c r="BO69" s="97"/>
    </row>
    <row r="70" spans="4:67" s="9" customFormat="1" ht="16" hidden="1" x14ac:dyDescent="0.2">
      <c r="D70" s="177"/>
      <c r="E70" s="177"/>
      <c r="F70" s="177"/>
      <c r="G70" s="177"/>
      <c r="H70" s="7"/>
      <c r="L70" s="10"/>
      <c r="M70" s="7"/>
      <c r="R70" s="96"/>
      <c r="W70" s="96"/>
      <c r="AA70" s="97"/>
      <c r="AB70" s="96"/>
      <c r="AF70" s="97"/>
      <c r="AG70" s="96"/>
      <c r="AK70" s="97"/>
      <c r="AL70" s="96"/>
      <c r="AP70" s="97"/>
      <c r="AQ70" s="96"/>
      <c r="AU70" s="97"/>
      <c r="AV70" s="96"/>
      <c r="AZ70" s="97"/>
      <c r="BA70" s="96"/>
      <c r="BE70" s="97"/>
      <c r="BF70" s="96"/>
      <c r="BJ70" s="97"/>
      <c r="BK70" s="96"/>
      <c r="BO70" s="97"/>
    </row>
    <row r="71" spans="4:67" s="9" customFormat="1" ht="16" hidden="1" x14ac:dyDescent="0.2">
      <c r="D71" s="177"/>
      <c r="E71" s="177"/>
      <c r="F71" s="177"/>
      <c r="G71" s="177"/>
      <c r="H71" s="7"/>
      <c r="L71" s="10"/>
      <c r="M71" s="7"/>
      <c r="R71" s="96"/>
      <c r="W71" s="96"/>
      <c r="AA71" s="97"/>
      <c r="AB71" s="96"/>
      <c r="AF71" s="97"/>
      <c r="AG71" s="96"/>
      <c r="AK71" s="97"/>
      <c r="AL71" s="96"/>
      <c r="AP71" s="97"/>
      <c r="AQ71" s="96"/>
      <c r="AU71" s="97"/>
      <c r="AV71" s="96"/>
      <c r="AZ71" s="97"/>
      <c r="BA71" s="96"/>
      <c r="BE71" s="97"/>
      <c r="BF71" s="96"/>
      <c r="BJ71" s="97"/>
      <c r="BK71" s="96"/>
      <c r="BO71" s="97"/>
    </row>
    <row r="72" spans="4:67" s="9" customFormat="1" ht="16" hidden="1" x14ac:dyDescent="0.2">
      <c r="D72" s="177"/>
      <c r="E72" s="177"/>
      <c r="F72" s="177"/>
      <c r="G72" s="177"/>
      <c r="H72" s="7"/>
      <c r="L72" s="10"/>
      <c r="M72" s="7"/>
      <c r="R72" s="96"/>
      <c r="W72" s="96"/>
      <c r="AA72" s="97"/>
      <c r="AB72" s="96"/>
      <c r="AF72" s="97"/>
      <c r="AG72" s="96"/>
      <c r="AK72" s="97"/>
      <c r="AL72" s="96"/>
      <c r="AP72" s="97"/>
      <c r="AQ72" s="96"/>
      <c r="AU72" s="97"/>
      <c r="AV72" s="96"/>
      <c r="AZ72" s="97"/>
      <c r="BA72" s="96"/>
      <c r="BE72" s="97"/>
      <c r="BF72" s="96"/>
      <c r="BJ72" s="97"/>
      <c r="BK72" s="96"/>
      <c r="BO72" s="97"/>
    </row>
    <row r="73" spans="4:67" s="9" customFormat="1" ht="16" hidden="1" x14ac:dyDescent="0.2">
      <c r="D73" s="177"/>
      <c r="E73" s="177"/>
      <c r="F73" s="177"/>
      <c r="G73" s="177"/>
      <c r="H73" s="7"/>
      <c r="L73" s="10"/>
      <c r="M73" s="7"/>
      <c r="R73" s="96"/>
      <c r="W73" s="96"/>
      <c r="AA73" s="97"/>
      <c r="AB73" s="96"/>
      <c r="AF73" s="97"/>
      <c r="AG73" s="96"/>
      <c r="AK73" s="97"/>
      <c r="AL73" s="96"/>
      <c r="AP73" s="97"/>
      <c r="AQ73" s="96"/>
      <c r="AU73" s="97"/>
      <c r="AV73" s="96"/>
      <c r="AZ73" s="97"/>
      <c r="BA73" s="96"/>
      <c r="BE73" s="97"/>
      <c r="BF73" s="96"/>
      <c r="BJ73" s="97"/>
      <c r="BK73" s="96"/>
      <c r="BO73" s="97"/>
    </row>
    <row r="74" spans="4:67" s="9" customFormat="1" ht="16" hidden="1" x14ac:dyDescent="0.2">
      <c r="D74" s="177"/>
      <c r="E74" s="177"/>
      <c r="F74" s="177"/>
      <c r="G74" s="177"/>
      <c r="H74" s="7"/>
      <c r="L74" s="10"/>
      <c r="M74" s="7"/>
      <c r="R74" s="96"/>
      <c r="W74" s="96"/>
      <c r="AA74" s="97"/>
      <c r="AB74" s="96"/>
      <c r="AF74" s="97"/>
      <c r="AG74" s="96"/>
      <c r="AK74" s="97"/>
      <c r="AL74" s="96"/>
      <c r="AP74" s="97"/>
      <c r="AQ74" s="96"/>
      <c r="AU74" s="97"/>
      <c r="AV74" s="96"/>
      <c r="AZ74" s="97"/>
      <c r="BA74" s="96"/>
      <c r="BE74" s="97"/>
      <c r="BF74" s="96"/>
      <c r="BJ74" s="97"/>
      <c r="BK74" s="96"/>
      <c r="BO74" s="97"/>
    </row>
    <row r="75" spans="4:67" s="9" customFormat="1" ht="16" hidden="1" x14ac:dyDescent="0.2">
      <c r="D75" s="177"/>
      <c r="E75" s="177"/>
      <c r="F75" s="177"/>
      <c r="G75" s="177"/>
      <c r="H75" s="7"/>
      <c r="L75" s="10"/>
      <c r="M75" s="7"/>
      <c r="R75" s="96"/>
      <c r="W75" s="96"/>
      <c r="AA75" s="97"/>
      <c r="AB75" s="96"/>
      <c r="AF75" s="97"/>
      <c r="AG75" s="96"/>
      <c r="AK75" s="97"/>
      <c r="AL75" s="96"/>
      <c r="AP75" s="97"/>
      <c r="AQ75" s="96"/>
      <c r="AU75" s="97"/>
      <c r="AV75" s="96"/>
      <c r="AZ75" s="97"/>
      <c r="BA75" s="96"/>
      <c r="BE75" s="97"/>
      <c r="BF75" s="96"/>
      <c r="BJ75" s="97"/>
      <c r="BK75" s="96"/>
      <c r="BO75" s="97"/>
    </row>
    <row r="76" spans="4:67" s="9" customFormat="1" ht="16" hidden="1" x14ac:dyDescent="0.2">
      <c r="D76" s="177"/>
      <c r="E76" s="177"/>
      <c r="F76" s="177"/>
      <c r="G76" s="177"/>
      <c r="H76" s="7"/>
      <c r="L76" s="10"/>
      <c r="M76" s="7"/>
      <c r="R76" s="96"/>
      <c r="W76" s="96"/>
      <c r="AA76" s="97"/>
      <c r="AB76" s="96"/>
      <c r="AF76" s="97"/>
      <c r="AG76" s="96"/>
      <c r="AK76" s="97"/>
      <c r="AL76" s="96"/>
      <c r="AP76" s="97"/>
      <c r="AQ76" s="96"/>
      <c r="AU76" s="97"/>
      <c r="AV76" s="96"/>
      <c r="AZ76" s="97"/>
      <c r="BA76" s="96"/>
      <c r="BE76" s="97"/>
      <c r="BF76" s="96"/>
      <c r="BJ76" s="97"/>
      <c r="BK76" s="96"/>
      <c r="BO76" s="97"/>
    </row>
    <row r="77" spans="4:67" s="9" customFormat="1" ht="16" hidden="1" x14ac:dyDescent="0.2">
      <c r="D77" s="177"/>
      <c r="E77" s="177"/>
      <c r="F77" s="177"/>
      <c r="G77" s="177"/>
      <c r="H77" s="7"/>
      <c r="L77" s="10"/>
      <c r="M77" s="7"/>
      <c r="R77" s="96"/>
      <c r="W77" s="96"/>
      <c r="AA77" s="97"/>
      <c r="AB77" s="96"/>
      <c r="AF77" s="97"/>
      <c r="AG77" s="96"/>
      <c r="AK77" s="97"/>
      <c r="AL77" s="96"/>
      <c r="AP77" s="97"/>
      <c r="AQ77" s="96"/>
      <c r="AU77" s="97"/>
      <c r="AV77" s="96"/>
      <c r="AZ77" s="97"/>
      <c r="BA77" s="96"/>
      <c r="BE77" s="97"/>
      <c r="BF77" s="96"/>
      <c r="BJ77" s="97"/>
      <c r="BK77" s="96"/>
      <c r="BO77" s="97"/>
    </row>
    <row r="78" spans="4:67" s="9" customFormat="1" ht="16" hidden="1" x14ac:dyDescent="0.2">
      <c r="D78" s="177"/>
      <c r="E78" s="177"/>
      <c r="F78" s="177"/>
      <c r="G78" s="177"/>
      <c r="H78" s="7"/>
      <c r="L78" s="10"/>
      <c r="M78" s="7"/>
      <c r="R78" s="96"/>
      <c r="W78" s="96"/>
      <c r="AA78" s="97"/>
      <c r="AB78" s="96"/>
      <c r="AF78" s="97"/>
      <c r="AG78" s="96"/>
      <c r="AK78" s="97"/>
      <c r="AL78" s="96"/>
      <c r="AP78" s="97"/>
      <c r="AQ78" s="96"/>
      <c r="AU78" s="97"/>
      <c r="AV78" s="96"/>
      <c r="AZ78" s="97"/>
      <c r="BA78" s="96"/>
      <c r="BE78" s="97"/>
      <c r="BF78" s="96"/>
      <c r="BJ78" s="97"/>
      <c r="BK78" s="96"/>
      <c r="BO78" s="97"/>
    </row>
    <row r="79" spans="4:67" s="9" customFormat="1" ht="16" hidden="1" x14ac:dyDescent="0.2">
      <c r="D79" s="177"/>
      <c r="E79" s="177"/>
      <c r="F79" s="177"/>
      <c r="G79" s="177"/>
      <c r="H79" s="7"/>
      <c r="L79" s="10"/>
      <c r="M79" s="7"/>
      <c r="R79" s="96"/>
      <c r="W79" s="96"/>
      <c r="AA79" s="97"/>
      <c r="AB79" s="96"/>
      <c r="AF79" s="97"/>
      <c r="AG79" s="96"/>
      <c r="AK79" s="97"/>
      <c r="AL79" s="96"/>
      <c r="AP79" s="97"/>
      <c r="AQ79" s="96"/>
      <c r="AU79" s="97"/>
      <c r="AV79" s="96"/>
      <c r="AZ79" s="97"/>
      <c r="BA79" s="96"/>
      <c r="BE79" s="97"/>
      <c r="BF79" s="96"/>
      <c r="BJ79" s="97"/>
      <c r="BK79" s="96"/>
      <c r="BO79" s="97"/>
    </row>
    <row r="80" spans="4:67" s="9" customFormat="1" ht="16" hidden="1" x14ac:dyDescent="0.2">
      <c r="D80" s="177"/>
      <c r="E80" s="177"/>
      <c r="F80" s="177"/>
      <c r="G80" s="177"/>
      <c r="H80" s="7"/>
      <c r="L80" s="10"/>
      <c r="M80" s="7"/>
      <c r="R80" s="96"/>
      <c r="W80" s="96"/>
      <c r="AA80" s="97"/>
      <c r="AB80" s="96"/>
      <c r="AF80" s="97"/>
      <c r="AG80" s="96"/>
      <c r="AK80" s="97"/>
      <c r="AL80" s="96"/>
      <c r="AP80" s="97"/>
      <c r="AQ80" s="96"/>
      <c r="AU80" s="97"/>
      <c r="AV80" s="96"/>
      <c r="AZ80" s="97"/>
      <c r="BA80" s="96"/>
      <c r="BE80" s="97"/>
      <c r="BF80" s="96"/>
      <c r="BJ80" s="97"/>
      <c r="BK80" s="96"/>
      <c r="BO80" s="97"/>
    </row>
    <row r="81" spans="4:67" s="9" customFormat="1" ht="16" hidden="1" x14ac:dyDescent="0.2">
      <c r="D81" s="177"/>
      <c r="E81" s="177"/>
      <c r="F81" s="177"/>
      <c r="G81" s="177"/>
      <c r="H81" s="7"/>
      <c r="L81" s="10"/>
      <c r="M81" s="7"/>
      <c r="R81" s="96"/>
      <c r="W81" s="96"/>
      <c r="AA81" s="97"/>
      <c r="AB81" s="96"/>
      <c r="AF81" s="97"/>
      <c r="AG81" s="96"/>
      <c r="AK81" s="97"/>
      <c r="AL81" s="96"/>
      <c r="AP81" s="97"/>
      <c r="AQ81" s="96"/>
      <c r="AU81" s="97"/>
      <c r="AV81" s="96"/>
      <c r="AZ81" s="97"/>
      <c r="BA81" s="96"/>
      <c r="BE81" s="97"/>
      <c r="BF81" s="96"/>
      <c r="BJ81" s="97"/>
      <c r="BK81" s="96"/>
      <c r="BO81" s="97"/>
    </row>
    <row r="82" spans="4:67" s="9" customFormat="1" ht="16" hidden="1" x14ac:dyDescent="0.2">
      <c r="D82" s="177"/>
      <c r="E82" s="177"/>
      <c r="F82" s="177"/>
      <c r="G82" s="177"/>
      <c r="H82" s="7"/>
      <c r="L82" s="10"/>
      <c r="M82" s="7"/>
      <c r="R82" s="96"/>
      <c r="W82" s="96"/>
      <c r="AA82" s="97"/>
      <c r="AB82" s="96"/>
      <c r="AF82" s="97"/>
      <c r="AG82" s="96"/>
      <c r="AK82" s="97"/>
      <c r="AL82" s="96"/>
      <c r="AP82" s="97"/>
      <c r="AQ82" s="96"/>
      <c r="AU82" s="97"/>
      <c r="AV82" s="96"/>
      <c r="AZ82" s="97"/>
      <c r="BA82" s="96"/>
      <c r="BE82" s="97"/>
      <c r="BF82" s="96"/>
      <c r="BJ82" s="97"/>
      <c r="BK82" s="96"/>
      <c r="BO82" s="97"/>
    </row>
    <row r="83" spans="4:67" s="9" customFormat="1" ht="16" hidden="1" x14ac:dyDescent="0.2">
      <c r="D83" s="177"/>
      <c r="E83" s="177"/>
      <c r="F83" s="177"/>
      <c r="G83" s="177"/>
      <c r="H83" s="7"/>
      <c r="L83" s="10"/>
      <c r="M83" s="7"/>
      <c r="R83" s="96"/>
      <c r="W83" s="96"/>
      <c r="AA83" s="97"/>
      <c r="AB83" s="96"/>
      <c r="AF83" s="97"/>
      <c r="AG83" s="96"/>
      <c r="AK83" s="97"/>
      <c r="AL83" s="96"/>
      <c r="AP83" s="97"/>
      <c r="AQ83" s="96"/>
      <c r="AU83" s="97"/>
      <c r="AV83" s="96"/>
      <c r="AZ83" s="97"/>
      <c r="BA83" s="96"/>
      <c r="BE83" s="97"/>
      <c r="BF83" s="96"/>
      <c r="BJ83" s="97"/>
      <c r="BK83" s="96"/>
      <c r="BO83" s="97"/>
    </row>
    <row r="84" spans="4:67" s="9" customFormat="1" ht="16" hidden="1" x14ac:dyDescent="0.2">
      <c r="D84" s="177"/>
      <c r="E84" s="177"/>
      <c r="F84" s="177"/>
      <c r="G84" s="177"/>
      <c r="H84" s="7"/>
      <c r="L84" s="10"/>
      <c r="M84" s="7"/>
      <c r="R84" s="96"/>
      <c r="W84" s="96"/>
      <c r="AA84" s="97"/>
      <c r="AB84" s="96"/>
      <c r="AF84" s="97"/>
      <c r="AG84" s="96"/>
      <c r="AK84" s="97"/>
      <c r="AL84" s="96"/>
      <c r="AP84" s="97"/>
      <c r="AQ84" s="96"/>
      <c r="AU84" s="97"/>
      <c r="AV84" s="96"/>
      <c r="AZ84" s="97"/>
      <c r="BA84" s="96"/>
      <c r="BE84" s="97"/>
      <c r="BF84" s="96"/>
      <c r="BJ84" s="97"/>
      <c r="BK84" s="96"/>
      <c r="BO84" s="97"/>
    </row>
    <row r="85" spans="4:67" s="9" customFormat="1" ht="16" hidden="1" x14ac:dyDescent="0.2">
      <c r="D85" s="177"/>
      <c r="E85" s="177"/>
      <c r="F85" s="177"/>
      <c r="G85" s="177"/>
      <c r="H85" s="7"/>
      <c r="L85" s="10"/>
      <c r="M85" s="7"/>
      <c r="R85" s="96"/>
      <c r="W85" s="96"/>
      <c r="AA85" s="97"/>
      <c r="AB85" s="96"/>
      <c r="AF85" s="97"/>
      <c r="AG85" s="96"/>
      <c r="AK85" s="97"/>
      <c r="AL85" s="96"/>
      <c r="AP85" s="97"/>
      <c r="AQ85" s="96"/>
      <c r="AU85" s="97"/>
      <c r="AV85" s="96"/>
      <c r="AZ85" s="97"/>
      <c r="BA85" s="96"/>
      <c r="BE85" s="97"/>
      <c r="BF85" s="96"/>
      <c r="BJ85" s="97"/>
      <c r="BK85" s="96"/>
      <c r="BO85" s="97"/>
    </row>
    <row r="86" spans="4:67" s="9" customFormat="1" ht="16" hidden="1" x14ac:dyDescent="0.2">
      <c r="D86" s="177"/>
      <c r="E86" s="177"/>
      <c r="F86" s="177"/>
      <c r="G86" s="177"/>
      <c r="H86" s="7"/>
      <c r="L86" s="10"/>
      <c r="M86" s="7"/>
      <c r="R86" s="96"/>
      <c r="W86" s="96"/>
      <c r="AA86" s="97"/>
      <c r="AB86" s="96"/>
      <c r="AF86" s="97"/>
      <c r="AG86" s="96"/>
      <c r="AK86" s="97"/>
      <c r="AL86" s="96"/>
      <c r="AP86" s="97"/>
      <c r="AQ86" s="96"/>
      <c r="AU86" s="97"/>
      <c r="AV86" s="96"/>
      <c r="AZ86" s="97"/>
      <c r="BA86" s="96"/>
      <c r="BE86" s="97"/>
      <c r="BF86" s="96"/>
      <c r="BJ86" s="97"/>
      <c r="BK86" s="96"/>
      <c r="BO86" s="97"/>
    </row>
    <row r="87" spans="4:67" s="9" customFormat="1" ht="16" hidden="1" x14ac:dyDescent="0.2">
      <c r="D87" s="177"/>
      <c r="E87" s="177"/>
      <c r="F87" s="177"/>
      <c r="G87" s="177"/>
      <c r="H87" s="7"/>
      <c r="L87" s="10"/>
      <c r="M87" s="7"/>
      <c r="R87" s="96"/>
      <c r="W87" s="96"/>
      <c r="AA87" s="97"/>
      <c r="AB87" s="96"/>
      <c r="AF87" s="97"/>
      <c r="AG87" s="96"/>
      <c r="AK87" s="97"/>
      <c r="AL87" s="96"/>
      <c r="AP87" s="97"/>
      <c r="AQ87" s="96"/>
      <c r="AU87" s="97"/>
      <c r="AV87" s="96"/>
      <c r="AZ87" s="97"/>
      <c r="BA87" s="96"/>
      <c r="BE87" s="97"/>
      <c r="BF87" s="96"/>
      <c r="BJ87" s="97"/>
      <c r="BK87" s="96"/>
      <c r="BO87" s="97"/>
    </row>
    <row r="88" spans="4:67" s="9" customFormat="1" ht="16" hidden="1" x14ac:dyDescent="0.2">
      <c r="D88" s="177"/>
      <c r="E88" s="177"/>
      <c r="F88" s="177"/>
      <c r="G88" s="177"/>
      <c r="H88" s="7"/>
      <c r="L88" s="10"/>
      <c r="M88" s="7"/>
      <c r="R88" s="96"/>
      <c r="W88" s="96"/>
      <c r="AA88" s="97"/>
      <c r="AB88" s="96"/>
      <c r="AF88" s="97"/>
      <c r="AG88" s="96"/>
      <c r="AK88" s="97"/>
      <c r="AL88" s="96"/>
      <c r="AP88" s="97"/>
      <c r="AQ88" s="96"/>
      <c r="AU88" s="97"/>
      <c r="AV88" s="96"/>
      <c r="AZ88" s="97"/>
      <c r="BA88" s="96"/>
      <c r="BE88" s="97"/>
      <c r="BF88" s="96"/>
      <c r="BJ88" s="97"/>
      <c r="BK88" s="96"/>
      <c r="BO88" s="97"/>
    </row>
    <row r="89" spans="4:67" s="9" customFormat="1" ht="16" hidden="1" x14ac:dyDescent="0.2">
      <c r="D89" s="177"/>
      <c r="E89" s="177"/>
      <c r="F89" s="177"/>
      <c r="G89" s="177"/>
      <c r="H89" s="7"/>
      <c r="L89" s="10"/>
      <c r="M89" s="7"/>
      <c r="R89" s="96"/>
      <c r="W89" s="96"/>
      <c r="AA89" s="97"/>
      <c r="AB89" s="96"/>
      <c r="AF89" s="97"/>
      <c r="AG89" s="96"/>
      <c r="AK89" s="97"/>
      <c r="AL89" s="96"/>
      <c r="AP89" s="97"/>
      <c r="AQ89" s="96"/>
      <c r="AU89" s="97"/>
      <c r="AV89" s="96"/>
      <c r="AZ89" s="97"/>
      <c r="BA89" s="96"/>
      <c r="BE89" s="97"/>
      <c r="BF89" s="96"/>
      <c r="BJ89" s="97"/>
      <c r="BK89" s="96"/>
      <c r="BO89" s="97"/>
    </row>
    <row r="90" spans="4:67" s="9" customFormat="1" ht="16" hidden="1" x14ac:dyDescent="0.2">
      <c r="D90" s="177"/>
      <c r="E90" s="177"/>
      <c r="F90" s="177"/>
      <c r="G90" s="177"/>
      <c r="H90" s="7"/>
      <c r="L90" s="10"/>
      <c r="M90" s="7"/>
      <c r="R90" s="96"/>
      <c r="W90" s="96"/>
      <c r="AA90" s="97"/>
      <c r="AB90" s="96"/>
      <c r="AF90" s="97"/>
      <c r="AG90" s="96"/>
      <c r="AK90" s="97"/>
      <c r="AL90" s="96"/>
      <c r="AP90" s="97"/>
      <c r="AQ90" s="96"/>
      <c r="AU90" s="97"/>
      <c r="AV90" s="96"/>
      <c r="AZ90" s="97"/>
      <c r="BA90" s="96"/>
      <c r="BE90" s="97"/>
      <c r="BF90" s="96"/>
      <c r="BJ90" s="97"/>
      <c r="BK90" s="96"/>
      <c r="BO90" s="97"/>
    </row>
    <row r="91" spans="4:67" s="9" customFormat="1" ht="16" hidden="1" x14ac:dyDescent="0.2">
      <c r="D91" s="177"/>
      <c r="E91" s="177"/>
      <c r="F91" s="177"/>
      <c r="G91" s="177"/>
      <c r="H91" s="7"/>
      <c r="L91" s="10"/>
      <c r="M91" s="7"/>
      <c r="R91" s="96"/>
      <c r="W91" s="96"/>
      <c r="AA91" s="97"/>
      <c r="AB91" s="96"/>
      <c r="AF91" s="97"/>
      <c r="AG91" s="96"/>
      <c r="AK91" s="97"/>
      <c r="AL91" s="96"/>
      <c r="AP91" s="97"/>
      <c r="AQ91" s="96"/>
      <c r="AU91" s="97"/>
      <c r="AV91" s="96"/>
      <c r="AZ91" s="97"/>
      <c r="BA91" s="96"/>
      <c r="BE91" s="97"/>
      <c r="BF91" s="96"/>
      <c r="BJ91" s="97"/>
      <c r="BK91" s="96"/>
      <c r="BO91" s="97"/>
    </row>
    <row r="92" spans="4:67" s="9" customFormat="1" ht="16" hidden="1" x14ac:dyDescent="0.2">
      <c r="D92" s="177"/>
      <c r="E92" s="177"/>
      <c r="F92" s="177"/>
      <c r="G92" s="177"/>
      <c r="H92" s="7"/>
      <c r="L92" s="10"/>
      <c r="M92" s="7"/>
      <c r="R92" s="96"/>
      <c r="W92" s="96"/>
      <c r="AA92" s="97"/>
      <c r="AB92" s="96"/>
      <c r="AF92" s="97"/>
      <c r="AG92" s="96"/>
      <c r="AK92" s="97"/>
      <c r="AL92" s="96"/>
      <c r="AP92" s="97"/>
      <c r="AQ92" s="96"/>
      <c r="AU92" s="97"/>
      <c r="AV92" s="96"/>
      <c r="AZ92" s="97"/>
      <c r="BA92" s="96"/>
      <c r="BE92" s="97"/>
      <c r="BF92" s="96"/>
      <c r="BJ92" s="97"/>
      <c r="BK92" s="96"/>
      <c r="BO92" s="97"/>
    </row>
    <row r="93" spans="4:67" s="9" customFormat="1" ht="16" hidden="1" x14ac:dyDescent="0.2">
      <c r="D93" s="177"/>
      <c r="E93" s="177"/>
      <c r="F93" s="177"/>
      <c r="G93" s="177"/>
      <c r="H93" s="7"/>
      <c r="L93" s="10"/>
      <c r="M93" s="7"/>
      <c r="R93" s="96"/>
      <c r="W93" s="96"/>
      <c r="AA93" s="97"/>
      <c r="AB93" s="96"/>
      <c r="AF93" s="97"/>
      <c r="AG93" s="96"/>
      <c r="AK93" s="97"/>
      <c r="AL93" s="96"/>
      <c r="AP93" s="97"/>
      <c r="AQ93" s="96"/>
      <c r="AU93" s="97"/>
      <c r="AV93" s="96"/>
      <c r="AZ93" s="97"/>
      <c r="BA93" s="96"/>
      <c r="BE93" s="97"/>
      <c r="BF93" s="96"/>
      <c r="BJ93" s="97"/>
      <c r="BK93" s="96"/>
      <c r="BO93" s="97"/>
    </row>
    <row r="94" spans="4:67" s="9" customFormat="1" ht="16" hidden="1" x14ac:dyDescent="0.2">
      <c r="D94" s="177"/>
      <c r="E94" s="177"/>
      <c r="F94" s="177"/>
      <c r="G94" s="177"/>
      <c r="H94" s="7"/>
      <c r="L94" s="10"/>
      <c r="M94" s="7"/>
      <c r="R94" s="96"/>
      <c r="W94" s="96"/>
      <c r="AA94" s="97"/>
      <c r="AB94" s="96"/>
      <c r="AF94" s="97"/>
      <c r="AG94" s="96"/>
      <c r="AK94" s="97"/>
      <c r="AL94" s="96"/>
      <c r="AP94" s="97"/>
      <c r="AQ94" s="96"/>
      <c r="AU94" s="97"/>
      <c r="AV94" s="96"/>
      <c r="AZ94" s="97"/>
      <c r="BA94" s="96"/>
      <c r="BE94" s="97"/>
      <c r="BF94" s="96"/>
      <c r="BJ94" s="97"/>
      <c r="BK94" s="96"/>
      <c r="BO94" s="97"/>
    </row>
    <row r="95" spans="4:67" s="9" customFormat="1" ht="16" hidden="1" x14ac:dyDescent="0.2">
      <c r="D95" s="177"/>
      <c r="E95" s="177"/>
      <c r="F95" s="177"/>
      <c r="G95" s="177"/>
      <c r="H95" s="7"/>
      <c r="L95" s="10"/>
      <c r="M95" s="7"/>
      <c r="R95" s="96"/>
      <c r="W95" s="96"/>
      <c r="AA95" s="97"/>
      <c r="AB95" s="96"/>
      <c r="AF95" s="97"/>
      <c r="AG95" s="96"/>
      <c r="AK95" s="97"/>
      <c r="AL95" s="96"/>
      <c r="AP95" s="97"/>
      <c r="AQ95" s="96"/>
      <c r="AU95" s="97"/>
      <c r="AV95" s="96"/>
      <c r="AZ95" s="97"/>
      <c r="BA95" s="96"/>
      <c r="BE95" s="97"/>
      <c r="BF95" s="96"/>
      <c r="BJ95" s="97"/>
      <c r="BK95" s="96"/>
      <c r="BO95" s="97"/>
    </row>
    <row r="96" spans="4:67" s="9" customFormat="1" ht="16" hidden="1" x14ac:dyDescent="0.2">
      <c r="D96" s="177"/>
      <c r="E96" s="177"/>
      <c r="F96" s="177"/>
      <c r="G96" s="177"/>
      <c r="H96" s="7"/>
      <c r="L96" s="10"/>
      <c r="M96" s="7"/>
      <c r="R96" s="96"/>
      <c r="W96" s="96"/>
      <c r="AA96" s="97"/>
      <c r="AB96" s="96"/>
      <c r="AF96" s="97"/>
      <c r="AG96" s="96"/>
      <c r="AK96" s="97"/>
      <c r="AL96" s="96"/>
      <c r="AP96" s="97"/>
      <c r="AQ96" s="96"/>
      <c r="AU96" s="97"/>
      <c r="AV96" s="96"/>
      <c r="AZ96" s="97"/>
      <c r="BA96" s="96"/>
      <c r="BE96" s="97"/>
      <c r="BF96" s="96"/>
      <c r="BJ96" s="97"/>
      <c r="BK96" s="96"/>
      <c r="BO96" s="97"/>
    </row>
    <row r="97" spans="1:67" s="9" customFormat="1" ht="16" hidden="1" x14ac:dyDescent="0.2">
      <c r="D97" s="177"/>
      <c r="E97" s="177"/>
      <c r="F97" s="177"/>
      <c r="G97" s="177"/>
      <c r="H97" s="7"/>
      <c r="L97" s="10"/>
      <c r="M97" s="7"/>
      <c r="R97" s="96"/>
      <c r="W97" s="96"/>
      <c r="AA97" s="97"/>
      <c r="AB97" s="96"/>
      <c r="AF97" s="97"/>
      <c r="AG97" s="96"/>
      <c r="AK97" s="97"/>
      <c r="AL97" s="96"/>
      <c r="AP97" s="97"/>
      <c r="AQ97" s="96"/>
      <c r="AU97" s="97"/>
      <c r="AV97" s="96"/>
      <c r="AZ97" s="97"/>
      <c r="BA97" s="96"/>
      <c r="BE97" s="97"/>
      <c r="BF97" s="96"/>
      <c r="BJ97" s="97"/>
      <c r="BK97" s="96"/>
      <c r="BO97" s="97"/>
    </row>
    <row r="98" spans="1:67" s="9" customFormat="1" ht="16" hidden="1" x14ac:dyDescent="0.2">
      <c r="D98" s="177"/>
      <c r="E98" s="177"/>
      <c r="F98" s="177"/>
      <c r="G98" s="177"/>
      <c r="H98" s="7"/>
      <c r="L98" s="10"/>
      <c r="M98" s="7"/>
      <c r="R98" s="96"/>
      <c r="W98" s="96"/>
      <c r="AA98" s="97"/>
      <c r="AB98" s="96"/>
      <c r="AF98" s="97"/>
      <c r="AG98" s="96"/>
      <c r="AK98" s="97"/>
      <c r="AL98" s="96"/>
      <c r="AP98" s="97"/>
      <c r="AQ98" s="96"/>
      <c r="AU98" s="97"/>
      <c r="AV98" s="96"/>
      <c r="AZ98" s="97"/>
      <c r="BA98" s="96"/>
      <c r="BE98" s="97"/>
      <c r="BF98" s="96"/>
      <c r="BJ98" s="97"/>
      <c r="BK98" s="96"/>
      <c r="BO98" s="97"/>
    </row>
    <row r="99" spans="1:67" s="9" customFormat="1" ht="16" hidden="1" x14ac:dyDescent="0.2">
      <c r="D99" s="177"/>
      <c r="E99" s="177"/>
      <c r="F99" s="177"/>
      <c r="G99" s="177"/>
      <c r="H99" s="7"/>
      <c r="L99" s="10"/>
      <c r="M99" s="7"/>
      <c r="R99" s="96"/>
      <c r="W99" s="96"/>
      <c r="AA99" s="97"/>
      <c r="AB99" s="96"/>
      <c r="AF99" s="97"/>
      <c r="AG99" s="96"/>
      <c r="AK99" s="97"/>
      <c r="AL99" s="96"/>
      <c r="AP99" s="97"/>
      <c r="AQ99" s="96"/>
      <c r="AU99" s="97"/>
      <c r="AV99" s="96"/>
      <c r="AZ99" s="97"/>
      <c r="BA99" s="96"/>
      <c r="BE99" s="97"/>
      <c r="BF99" s="96"/>
      <c r="BJ99" s="97"/>
      <c r="BK99" s="96"/>
      <c r="BO99" s="97"/>
    </row>
    <row r="100" spans="1:67" s="9" customFormat="1" ht="16" hidden="1" x14ac:dyDescent="0.2">
      <c r="D100" s="177"/>
      <c r="E100" s="177"/>
      <c r="F100" s="177"/>
      <c r="G100" s="177"/>
      <c r="H100" s="7"/>
      <c r="L100" s="10"/>
      <c r="M100" s="7"/>
      <c r="R100" s="96"/>
      <c r="W100" s="96"/>
      <c r="AA100" s="97"/>
      <c r="AB100" s="96"/>
      <c r="AF100" s="97"/>
      <c r="AG100" s="96"/>
      <c r="AK100" s="97"/>
      <c r="AL100" s="96"/>
      <c r="AP100" s="97"/>
      <c r="AQ100" s="96"/>
      <c r="AU100" s="97"/>
      <c r="AV100" s="96"/>
      <c r="AZ100" s="97"/>
      <c r="BA100" s="96"/>
      <c r="BE100" s="97"/>
      <c r="BF100" s="96"/>
      <c r="BJ100" s="97"/>
      <c r="BK100" s="96"/>
      <c r="BO100" s="97"/>
    </row>
    <row r="101" spans="1:67" s="9" customFormat="1" ht="16" hidden="1" x14ac:dyDescent="0.2">
      <c r="D101" s="177"/>
      <c r="E101" s="177"/>
      <c r="F101" s="177"/>
      <c r="G101" s="177"/>
      <c r="H101" s="7"/>
      <c r="L101" s="10"/>
      <c r="M101" s="7"/>
      <c r="R101" s="96"/>
      <c r="W101" s="96"/>
      <c r="AA101" s="97"/>
      <c r="AB101" s="96"/>
      <c r="AF101" s="97"/>
      <c r="AG101" s="96"/>
      <c r="AK101" s="97"/>
      <c r="AL101" s="96"/>
      <c r="AP101" s="97"/>
      <c r="AQ101" s="96"/>
      <c r="AU101" s="97"/>
      <c r="AV101" s="96"/>
      <c r="AZ101" s="97"/>
      <c r="BA101" s="96"/>
      <c r="BE101" s="97"/>
      <c r="BF101" s="96"/>
      <c r="BJ101" s="97"/>
      <c r="BK101" s="96"/>
      <c r="BO101" s="97"/>
    </row>
    <row r="102" spans="1:67" s="9" customFormat="1" ht="16" hidden="1" x14ac:dyDescent="0.2">
      <c r="D102" s="177"/>
      <c r="E102" s="177"/>
      <c r="F102" s="177"/>
      <c r="G102" s="177"/>
      <c r="H102" s="7"/>
      <c r="L102" s="10"/>
      <c r="M102" s="7"/>
      <c r="R102" s="96"/>
      <c r="W102" s="96"/>
      <c r="AA102" s="97"/>
      <c r="AB102" s="96"/>
      <c r="AF102" s="97"/>
      <c r="AG102" s="96"/>
      <c r="AK102" s="97"/>
      <c r="AL102" s="96"/>
      <c r="AP102" s="97"/>
      <c r="AQ102" s="96"/>
      <c r="AU102" s="97"/>
      <c r="AV102" s="96"/>
      <c r="AZ102" s="97"/>
      <c r="BA102" s="96"/>
      <c r="BE102" s="97"/>
      <c r="BF102" s="96"/>
      <c r="BJ102" s="97"/>
      <c r="BK102" s="96"/>
      <c r="BO102" s="97"/>
    </row>
    <row r="103" spans="1:67" s="9" customFormat="1" ht="16" hidden="1" x14ac:dyDescent="0.2">
      <c r="D103" s="177"/>
      <c r="E103" s="177"/>
      <c r="F103" s="177"/>
      <c r="G103" s="177"/>
      <c r="H103" s="7"/>
      <c r="L103" s="10"/>
      <c r="M103" s="7"/>
      <c r="R103" s="96"/>
      <c r="W103" s="96"/>
      <c r="AA103" s="97"/>
      <c r="AB103" s="96"/>
      <c r="AF103" s="97"/>
      <c r="AG103" s="96"/>
      <c r="AK103" s="97"/>
      <c r="AL103" s="96"/>
      <c r="AP103" s="97"/>
      <c r="AQ103" s="96"/>
      <c r="AU103" s="97"/>
      <c r="AV103" s="96"/>
      <c r="AZ103" s="97"/>
      <c r="BA103" s="96"/>
      <c r="BE103" s="97"/>
      <c r="BF103" s="96"/>
      <c r="BJ103" s="97"/>
      <c r="BK103" s="96"/>
      <c r="BO103" s="97"/>
    </row>
    <row r="104" spans="1:67" s="169" customFormat="1" hidden="1" x14ac:dyDescent="0.2">
      <c r="E104" s="174"/>
      <c r="F104" s="174"/>
      <c r="G104" s="174"/>
      <c r="H104" s="172"/>
      <c r="L104" s="173"/>
      <c r="M104" s="172"/>
      <c r="R104" s="171"/>
      <c r="W104" s="171"/>
      <c r="AA104" s="170"/>
      <c r="AB104" s="171"/>
      <c r="AF104" s="170"/>
      <c r="AG104" s="171"/>
      <c r="AK104" s="170"/>
      <c r="AL104" s="171"/>
      <c r="AP104" s="170"/>
      <c r="AQ104" s="171"/>
      <c r="AU104" s="170"/>
      <c r="AV104" s="171"/>
      <c r="AZ104" s="170"/>
      <c r="BA104" s="171"/>
      <c r="BE104" s="170"/>
      <c r="BF104" s="171"/>
      <c r="BJ104" s="170"/>
      <c r="BK104" s="171"/>
      <c r="BO104" s="170"/>
    </row>
    <row r="105" spans="1:67" ht="16" hidden="1" x14ac:dyDescent="0.2">
      <c r="B105" s="321" t="s">
        <v>332</v>
      </c>
      <c r="C105" s="321"/>
      <c r="D105" s="176" t="s">
        <v>321</v>
      </c>
      <c r="E105" s="175">
        <f>1500000/6</f>
        <v>250000</v>
      </c>
    </row>
    <row r="106" spans="1:67" hidden="1" x14ac:dyDescent="0.2">
      <c r="B106" s="321"/>
      <c r="C106" s="321"/>
      <c r="D106" s="1" t="s">
        <v>322</v>
      </c>
      <c r="E106" s="127">
        <f>E105*3</f>
        <v>750000</v>
      </c>
    </row>
    <row r="107" spans="1:67" ht="16" hidden="1" x14ac:dyDescent="0.2">
      <c r="B107" s="321"/>
      <c r="C107" s="321"/>
      <c r="D107" s="176" t="s">
        <v>320</v>
      </c>
      <c r="E107" s="175">
        <f>(E105*4.5)</f>
        <v>1125000</v>
      </c>
    </row>
    <row r="108" spans="1:67" hidden="1" x14ac:dyDescent="0.2">
      <c r="B108" s="321"/>
      <c r="C108" s="321"/>
      <c r="D108" t="s">
        <v>331</v>
      </c>
      <c r="E108" s="68">
        <v>1500000</v>
      </c>
    </row>
    <row r="109" spans="1:67" s="169" customFormat="1" hidden="1" x14ac:dyDescent="0.2">
      <c r="E109" s="174"/>
      <c r="F109" s="174"/>
      <c r="G109" s="174"/>
      <c r="H109" s="172"/>
      <c r="L109" s="173"/>
      <c r="M109" s="172"/>
      <c r="R109" s="171"/>
      <c r="W109" s="171"/>
      <c r="AA109" s="170"/>
      <c r="AB109" s="171"/>
      <c r="AF109" s="170"/>
      <c r="AG109" s="171"/>
      <c r="AK109" s="170"/>
      <c r="AL109" s="171"/>
      <c r="AP109" s="170"/>
      <c r="AQ109" s="171"/>
      <c r="AU109" s="170"/>
      <c r="AV109" s="171"/>
      <c r="AZ109" s="170"/>
      <c r="BA109" s="171"/>
      <c r="BE109" s="170"/>
      <c r="BF109" s="171"/>
      <c r="BJ109" s="170"/>
      <c r="BK109" s="171"/>
      <c r="BO109" s="170"/>
    </row>
    <row r="110" spans="1:67" hidden="1" x14ac:dyDescent="0.2">
      <c r="B110" t="s">
        <v>330</v>
      </c>
      <c r="E110"/>
      <c r="F110" s="141"/>
    </row>
    <row r="111" spans="1:67" ht="16" hidden="1" thickBot="1" x14ac:dyDescent="0.25">
      <c r="A111" s="155">
        <f>IF(B111="","",MAX(A$110:A110)+1)</f>
        <v>1</v>
      </c>
      <c r="B111" s="155" t="str">
        <f t="shared" ref="B111:B136" si="2">IF(E4&gt;0,B4,"")</f>
        <v>Ibbeth Peril</v>
      </c>
      <c r="C111" s="154">
        <f t="shared" ref="C111:C136" si="3">IF(E4&gt;0,E4,"")</f>
        <v>2800</v>
      </c>
      <c r="E111" s="153" t="str">
        <f t="shared" ref="E111:E142" si="4">IFERROR(INDEX($B$111:$B$210,MATCH(ROW()-ROW($D$110),$A$111:$A$210,0)),"")</f>
        <v>Ibbeth Peril</v>
      </c>
      <c r="F111" s="152">
        <f t="shared" ref="F111:F142" si="5">IFERROR(INDEX($C$111:$C$210,MATCH(ROW()-ROW($D$110),$A$111:$A$210,0)),"")</f>
        <v>2800</v>
      </c>
      <c r="G111" s="150"/>
      <c r="H111" s="149" t="str" cm="1">
        <f t="array" ref="H111:I210">_xlfn.SORTBY(E111:F210,F111:F210)</f>
        <v>Cathedral Quarry</v>
      </c>
      <c r="I111" s="148">
        <v>28</v>
      </c>
      <c r="J111" s="150"/>
      <c r="K111" s="149" t="str">
        <f t="shared" ref="K111:K142" si="6">IF(H111&gt;"*",H111,"")</f>
        <v>Cathedral Quarry</v>
      </c>
      <c r="L111" s="149" t="str">
        <f t="shared" ref="L111:L142" si="7">IF(H111&gt;"*",$B$1,"")</f>
        <v>Northern England</v>
      </c>
      <c r="M111" s="148">
        <f t="shared" ref="M111:M142" si="8">IF(H111&gt;"*",I111,"")</f>
        <v>28</v>
      </c>
      <c r="O111" s="150"/>
      <c r="P111" s="150"/>
      <c r="Q111" s="150"/>
      <c r="R111" s="150"/>
      <c r="S111" s="150"/>
      <c r="T111" s="150"/>
      <c r="U111" s="150"/>
      <c r="V111" s="150"/>
      <c r="W111" s="150"/>
      <c r="X111" s="168"/>
      <c r="Y111" s="150"/>
      <c r="Z111" s="150"/>
      <c r="AA111" s="168"/>
      <c r="AB111" s="168"/>
      <c r="AC111" s="150"/>
      <c r="AD111" s="150"/>
      <c r="AE111" s="150"/>
      <c r="AF111" s="167"/>
    </row>
    <row r="112" spans="1:67" ht="16" hidden="1" thickBot="1" x14ac:dyDescent="0.25">
      <c r="A112" s="155" t="str">
        <f>IF(B112="","",MAX(A$110:A111)+1)</f>
        <v/>
      </c>
      <c r="B112" s="155" t="str">
        <f t="shared" si="2"/>
        <v/>
      </c>
      <c r="C112" s="154" t="str">
        <f t="shared" si="3"/>
        <v/>
      </c>
      <c r="E112" s="153" t="str">
        <f t="shared" si="4"/>
        <v>Valley Entrance</v>
      </c>
      <c r="F112" s="152">
        <f t="shared" si="5"/>
        <v>1265</v>
      </c>
      <c r="G112" s="150"/>
      <c r="H112" s="149" t="str">
        <v xml:space="preserve">Long Churn </v>
      </c>
      <c r="I112" s="166">
        <v>76</v>
      </c>
      <c r="J112" s="150"/>
      <c r="K112" s="149" t="str">
        <f t="shared" si="6"/>
        <v xml:space="preserve">Long Churn </v>
      </c>
      <c r="L112" s="149" t="str">
        <f t="shared" si="7"/>
        <v>Northern England</v>
      </c>
      <c r="M112" s="148">
        <f t="shared" si="8"/>
        <v>76</v>
      </c>
      <c r="N112" s="161"/>
      <c r="O112" s="161"/>
      <c r="P112" s="161"/>
      <c r="Q112" s="161"/>
      <c r="R112" s="161"/>
      <c r="S112" s="161"/>
      <c r="T112" s="161"/>
      <c r="U112" s="161"/>
      <c r="V112" s="161"/>
      <c r="W112" s="161"/>
      <c r="X112" s="162"/>
      <c r="Y112" s="161"/>
      <c r="Z112" s="161"/>
      <c r="AA112" s="162"/>
      <c r="AB112" s="162"/>
      <c r="AC112" s="161"/>
      <c r="AD112" s="161"/>
      <c r="AE112" s="161"/>
      <c r="AF112" s="160"/>
    </row>
    <row r="113" spans="1:32" ht="16" hidden="1" thickBot="1" x14ac:dyDescent="0.25">
      <c r="A113" s="155">
        <f>IF(B113="","",MAX(A$110:A112)+1)</f>
        <v>2</v>
      </c>
      <c r="B113" s="155" t="str">
        <f t="shared" si="2"/>
        <v>Valley Entrance</v>
      </c>
      <c r="C113" s="154">
        <f t="shared" si="3"/>
        <v>1265</v>
      </c>
      <c r="E113" s="153" t="str">
        <f t="shared" si="4"/>
        <v xml:space="preserve">Crackpot </v>
      </c>
      <c r="F113" s="152">
        <f t="shared" si="5"/>
        <v>3950</v>
      </c>
      <c r="G113" s="150"/>
      <c r="H113" s="149" t="str">
        <v>Jingling Pot</v>
      </c>
      <c r="I113" s="166">
        <v>90</v>
      </c>
      <c r="J113" s="150"/>
      <c r="K113" s="149" t="str">
        <f t="shared" si="6"/>
        <v>Jingling Pot</v>
      </c>
      <c r="L113" s="149" t="str">
        <f t="shared" si="7"/>
        <v>Northern England</v>
      </c>
      <c r="M113" s="148">
        <f t="shared" si="8"/>
        <v>90</v>
      </c>
      <c r="N113" s="161"/>
      <c r="O113" s="161"/>
      <c r="P113" s="161"/>
      <c r="Q113" s="161"/>
      <c r="R113" s="161"/>
      <c r="S113" s="161"/>
      <c r="T113" s="161"/>
      <c r="U113" s="161"/>
      <c r="V113" s="161"/>
      <c r="W113" s="161"/>
      <c r="X113" s="162"/>
      <c r="Y113" s="161"/>
      <c r="Z113" s="161"/>
      <c r="AA113" s="162"/>
      <c r="AB113" s="162"/>
      <c r="AC113" s="161"/>
      <c r="AD113" s="161"/>
      <c r="AE113" s="161"/>
      <c r="AF113" s="160"/>
    </row>
    <row r="114" spans="1:32" ht="16" hidden="1" thickBot="1" x14ac:dyDescent="0.25">
      <c r="A114" s="155" t="str">
        <f>IF(B114="","",MAX(A$110:A113)+1)</f>
        <v/>
      </c>
      <c r="B114" s="155" t="str">
        <f t="shared" si="2"/>
        <v/>
      </c>
      <c r="C114" s="154" t="str">
        <f t="shared" si="3"/>
        <v/>
      </c>
      <c r="E114" s="153" t="str">
        <f t="shared" si="4"/>
        <v>Thistle Cave</v>
      </c>
      <c r="F114" s="152">
        <f t="shared" si="5"/>
        <v>119</v>
      </c>
      <c r="G114" s="150"/>
      <c r="H114" s="149" t="str">
        <v>Thistle Cave</v>
      </c>
      <c r="I114" s="166">
        <v>119</v>
      </c>
      <c r="J114" s="150"/>
      <c r="K114" s="149" t="str">
        <f t="shared" si="6"/>
        <v>Thistle Cave</v>
      </c>
      <c r="L114" s="149" t="str">
        <f t="shared" si="7"/>
        <v>Northern England</v>
      </c>
      <c r="M114" s="148">
        <f t="shared" si="8"/>
        <v>119</v>
      </c>
      <c r="N114" s="161"/>
      <c r="O114" s="161"/>
      <c r="P114" s="161"/>
      <c r="Q114" s="161"/>
      <c r="R114" s="161"/>
      <c r="S114" s="161"/>
      <c r="T114" s="161"/>
      <c r="U114" s="161"/>
      <c r="V114" s="161"/>
      <c r="W114" s="161"/>
      <c r="X114" s="162"/>
      <c r="Y114" s="161"/>
      <c r="Z114" s="161"/>
      <c r="AA114" s="162"/>
      <c r="AB114" s="162"/>
      <c r="AC114" s="161"/>
      <c r="AD114" s="161"/>
      <c r="AE114" s="161"/>
      <c r="AF114" s="160"/>
    </row>
    <row r="115" spans="1:32" ht="16" hidden="1" thickBot="1" x14ac:dyDescent="0.25">
      <c r="A115" s="155" t="str">
        <f>IF(B115="","",MAX(A$110:A114)+1)</f>
        <v/>
      </c>
      <c r="B115" s="155" t="str">
        <f t="shared" si="2"/>
        <v/>
      </c>
      <c r="C115" s="154" t="str">
        <f t="shared" si="3"/>
        <v/>
      </c>
      <c r="E115" s="153" t="str">
        <f t="shared" si="4"/>
        <v>Bull Pot of the Witches</v>
      </c>
      <c r="F115" s="152">
        <f t="shared" si="5"/>
        <v>529.75</v>
      </c>
      <c r="G115" s="150"/>
      <c r="H115" s="149" t="str">
        <v>Sell Gill Holes</v>
      </c>
      <c r="I115" s="166">
        <v>130</v>
      </c>
      <c r="J115" s="150"/>
      <c r="K115" s="149" t="str">
        <f t="shared" si="6"/>
        <v>Sell Gill Holes</v>
      </c>
      <c r="L115" s="149" t="str">
        <f t="shared" si="7"/>
        <v>Northern England</v>
      </c>
      <c r="M115" s="148">
        <f t="shared" si="8"/>
        <v>130</v>
      </c>
      <c r="N115" s="161"/>
      <c r="O115" s="161"/>
      <c r="P115" s="161"/>
      <c r="Q115" s="161"/>
      <c r="R115" s="161"/>
      <c r="S115" s="161"/>
      <c r="T115" s="161"/>
      <c r="U115" s="161"/>
      <c r="V115" s="161"/>
      <c r="W115" s="161"/>
      <c r="X115" s="162"/>
      <c r="Y115" s="161"/>
      <c r="Z115" s="161"/>
      <c r="AA115" s="162"/>
      <c r="AB115" s="162"/>
      <c r="AC115" s="161"/>
      <c r="AD115" s="161"/>
      <c r="AE115" s="161"/>
      <c r="AF115" s="160"/>
    </row>
    <row r="116" spans="1:32" ht="16" hidden="1" thickBot="1" x14ac:dyDescent="0.25">
      <c r="A116" s="155">
        <f>IF(B116="","",MAX(A$110:A115)+1)</f>
        <v>3</v>
      </c>
      <c r="B116" s="155" t="str">
        <f t="shared" si="2"/>
        <v xml:space="preserve">Crackpot </v>
      </c>
      <c r="C116" s="154">
        <f t="shared" si="3"/>
        <v>3950</v>
      </c>
      <c r="E116" s="153" t="str">
        <f t="shared" si="4"/>
        <v xml:space="preserve">Great Douk </v>
      </c>
      <c r="F116" s="152">
        <f t="shared" si="5"/>
        <v>210</v>
      </c>
      <c r="G116" s="150"/>
      <c r="H116" s="149" t="str">
        <v xml:space="preserve">Calf Holes </v>
      </c>
      <c r="I116" s="166">
        <v>140</v>
      </c>
      <c r="J116" s="150"/>
      <c r="K116" s="149" t="str">
        <f t="shared" si="6"/>
        <v xml:space="preserve">Calf Holes </v>
      </c>
      <c r="L116" s="149" t="str">
        <f t="shared" si="7"/>
        <v>Northern England</v>
      </c>
      <c r="M116" s="148">
        <f t="shared" si="8"/>
        <v>140</v>
      </c>
      <c r="N116" s="161"/>
      <c r="O116" s="161"/>
      <c r="P116" s="161"/>
      <c r="Q116" s="161"/>
      <c r="R116" s="161"/>
      <c r="S116" s="161"/>
      <c r="T116" s="161"/>
      <c r="U116" s="161"/>
      <c r="V116" s="161"/>
      <c r="W116" s="161"/>
      <c r="X116" s="162"/>
      <c r="Y116" s="161"/>
      <c r="Z116" s="161"/>
      <c r="AA116" s="162"/>
      <c r="AB116" s="162"/>
      <c r="AC116" s="161"/>
      <c r="AD116" s="161"/>
      <c r="AE116" s="161"/>
      <c r="AF116" s="160"/>
    </row>
    <row r="117" spans="1:32" ht="16" hidden="1" thickBot="1" x14ac:dyDescent="0.25">
      <c r="A117" s="155" t="str">
        <f>IF(B117="","",MAX(A$110:A116)+1)</f>
        <v/>
      </c>
      <c r="B117" s="155" t="str">
        <f t="shared" si="2"/>
        <v/>
      </c>
      <c r="C117" s="154" t="str">
        <f t="shared" si="3"/>
        <v/>
      </c>
      <c r="E117" s="153" t="str">
        <f t="shared" si="4"/>
        <v xml:space="preserve">Long Churn </v>
      </c>
      <c r="F117" s="152">
        <f t="shared" si="5"/>
        <v>76</v>
      </c>
      <c r="G117" s="150"/>
      <c r="H117" s="149" t="str">
        <v>Heron Pot</v>
      </c>
      <c r="I117" s="166">
        <v>155</v>
      </c>
      <c r="J117" s="150"/>
      <c r="K117" s="149" t="str">
        <f t="shared" si="6"/>
        <v>Heron Pot</v>
      </c>
      <c r="L117" s="149" t="str">
        <f t="shared" si="7"/>
        <v>Northern England</v>
      </c>
      <c r="M117" s="148">
        <f t="shared" si="8"/>
        <v>155</v>
      </c>
      <c r="N117" s="161"/>
      <c r="O117" s="161"/>
      <c r="P117" s="161"/>
      <c r="Q117" s="161"/>
      <c r="R117" s="161"/>
      <c r="S117" s="161"/>
      <c r="T117" s="161"/>
      <c r="U117" s="161"/>
      <c r="V117" s="161"/>
      <c r="W117" s="161"/>
      <c r="X117" s="162"/>
      <c r="Y117" s="161"/>
      <c r="Z117" s="161"/>
      <c r="AA117" s="162"/>
      <c r="AB117" s="162"/>
      <c r="AC117" s="161"/>
      <c r="AD117" s="161"/>
      <c r="AE117" s="161"/>
      <c r="AF117" s="160"/>
    </row>
    <row r="118" spans="1:32" ht="16" hidden="1" thickBot="1" x14ac:dyDescent="0.25">
      <c r="A118" s="155" t="str">
        <f>IF(B118="","",MAX(A$110:A117)+1)</f>
        <v/>
      </c>
      <c r="B118" s="155" t="str">
        <f t="shared" si="2"/>
        <v/>
      </c>
      <c r="C118" s="154" t="str">
        <f t="shared" si="3"/>
        <v/>
      </c>
      <c r="E118" s="153" t="str">
        <f t="shared" si="4"/>
        <v>Yordas Cave</v>
      </c>
      <c r="F118" s="152">
        <f t="shared" si="5"/>
        <v>240</v>
      </c>
      <c r="G118" s="150"/>
      <c r="H118" s="149" t="str">
        <v xml:space="preserve">Great Douk </v>
      </c>
      <c r="I118" s="166">
        <v>210</v>
      </c>
      <c r="J118" s="150"/>
      <c r="K118" s="149" t="str">
        <f t="shared" si="6"/>
        <v xml:space="preserve">Great Douk </v>
      </c>
      <c r="L118" s="149" t="str">
        <f t="shared" si="7"/>
        <v>Northern England</v>
      </c>
      <c r="M118" s="148">
        <f t="shared" si="8"/>
        <v>210</v>
      </c>
      <c r="N118" s="161"/>
      <c r="O118" s="161"/>
      <c r="P118" s="161"/>
      <c r="Q118" s="161"/>
      <c r="R118" s="161"/>
      <c r="S118" s="161"/>
      <c r="T118" s="161"/>
      <c r="U118" s="161"/>
      <c r="V118" s="161"/>
      <c r="W118" s="161"/>
      <c r="X118" s="162"/>
      <c r="Y118" s="161"/>
      <c r="Z118" s="161"/>
      <c r="AA118" s="162"/>
      <c r="AB118" s="162"/>
      <c r="AC118" s="161"/>
      <c r="AD118" s="161"/>
      <c r="AE118" s="161"/>
      <c r="AF118" s="160"/>
    </row>
    <row r="119" spans="1:32" ht="16" hidden="1" thickBot="1" x14ac:dyDescent="0.25">
      <c r="A119" s="155">
        <f>IF(B119="","",MAX(A$110:A118)+1)</f>
        <v>4</v>
      </c>
      <c r="B119" s="155" t="str">
        <f t="shared" si="2"/>
        <v>Thistle Cave</v>
      </c>
      <c r="C119" s="154">
        <f t="shared" si="3"/>
        <v>119</v>
      </c>
      <c r="E119" s="153" t="str">
        <f t="shared" si="4"/>
        <v>Cathedral Quarry</v>
      </c>
      <c r="F119" s="152">
        <f t="shared" si="5"/>
        <v>28</v>
      </c>
      <c r="G119" s="150"/>
      <c r="H119" s="149" t="str">
        <v>Yordas Cave</v>
      </c>
      <c r="I119" s="166">
        <v>240</v>
      </c>
      <c r="J119" s="150"/>
      <c r="K119" s="149" t="str">
        <f t="shared" si="6"/>
        <v>Yordas Cave</v>
      </c>
      <c r="L119" s="149" t="str">
        <f t="shared" si="7"/>
        <v>Northern England</v>
      </c>
      <c r="M119" s="148">
        <f t="shared" si="8"/>
        <v>240</v>
      </c>
      <c r="N119" s="161"/>
      <c r="O119" s="161"/>
      <c r="P119" s="161"/>
      <c r="Q119" s="161"/>
      <c r="R119" s="161"/>
      <c r="S119" s="161"/>
      <c r="T119" s="161"/>
      <c r="U119" s="161"/>
      <c r="V119" s="161"/>
      <c r="W119" s="161"/>
      <c r="X119" s="162"/>
      <c r="Y119" s="161"/>
      <c r="Z119" s="161"/>
      <c r="AA119" s="162"/>
      <c r="AB119" s="162"/>
      <c r="AC119" s="161"/>
      <c r="AD119" s="161"/>
      <c r="AE119" s="161"/>
      <c r="AF119" s="160"/>
    </row>
    <row r="120" spans="1:32" ht="16" hidden="1" thickBot="1" x14ac:dyDescent="0.25">
      <c r="A120" s="155" t="str">
        <f>IF(B120="","",MAX(A$110:A119)+1)</f>
        <v/>
      </c>
      <c r="B120" s="155" t="str">
        <f t="shared" si="2"/>
        <v/>
      </c>
      <c r="C120" s="154" t="str">
        <f t="shared" si="3"/>
        <v/>
      </c>
      <c r="E120" s="153" t="str">
        <f t="shared" si="4"/>
        <v xml:space="preserve">Calf Holes </v>
      </c>
      <c r="F120" s="152">
        <f t="shared" si="5"/>
        <v>140</v>
      </c>
      <c r="G120" s="150"/>
      <c r="H120" s="149" t="str">
        <v>Bull Pot Kingsdale</v>
      </c>
      <c r="I120" s="166">
        <v>268.75</v>
      </c>
      <c r="J120" s="150"/>
      <c r="K120" s="149" t="str">
        <f t="shared" si="6"/>
        <v>Bull Pot Kingsdale</v>
      </c>
      <c r="L120" s="149" t="str">
        <f t="shared" si="7"/>
        <v>Northern England</v>
      </c>
      <c r="M120" s="148">
        <f t="shared" si="8"/>
        <v>268.75</v>
      </c>
      <c r="N120" s="161"/>
      <c r="O120" s="161"/>
      <c r="P120" s="161"/>
      <c r="Q120" s="161"/>
      <c r="R120" s="161"/>
      <c r="S120" s="161"/>
      <c r="T120" s="161"/>
      <c r="U120" s="161"/>
      <c r="V120" s="161"/>
      <c r="W120" s="161"/>
      <c r="X120" s="162"/>
      <c r="Y120" s="161"/>
      <c r="Z120" s="161"/>
      <c r="AA120" s="162"/>
      <c r="AB120" s="162"/>
      <c r="AC120" s="161"/>
      <c r="AD120" s="161"/>
      <c r="AE120" s="161"/>
      <c r="AF120" s="160"/>
    </row>
    <row r="121" spans="1:32" ht="16" hidden="1" thickBot="1" x14ac:dyDescent="0.25">
      <c r="A121" s="155">
        <f>IF(B121="","",MAX(A$110:A120)+1)</f>
        <v>5</v>
      </c>
      <c r="B121" s="155" t="str">
        <f t="shared" si="2"/>
        <v>Bull Pot of the Witches</v>
      </c>
      <c r="C121" s="154">
        <f t="shared" si="3"/>
        <v>529.75</v>
      </c>
      <c r="E121" s="153" t="str">
        <f t="shared" si="4"/>
        <v xml:space="preserve">Birkwith Cave </v>
      </c>
      <c r="F121" s="152">
        <f t="shared" si="5"/>
        <v>683.33333333333337</v>
      </c>
      <c r="G121" s="150"/>
      <c r="H121" s="149" t="str">
        <v xml:space="preserve">Dow Cave </v>
      </c>
      <c r="I121" s="166">
        <v>512.5</v>
      </c>
      <c r="J121" s="150"/>
      <c r="K121" s="149" t="str">
        <f t="shared" si="6"/>
        <v xml:space="preserve">Dow Cave </v>
      </c>
      <c r="L121" s="149" t="str">
        <f t="shared" si="7"/>
        <v>Northern England</v>
      </c>
      <c r="M121" s="148">
        <f t="shared" si="8"/>
        <v>512.5</v>
      </c>
      <c r="N121" s="161"/>
      <c r="O121" s="161"/>
      <c r="P121" s="161"/>
      <c r="Q121" s="161"/>
      <c r="R121" s="161"/>
      <c r="S121" s="161"/>
      <c r="T121" s="161"/>
      <c r="U121" s="161"/>
      <c r="V121" s="161"/>
      <c r="W121" s="161"/>
      <c r="X121" s="162"/>
      <c r="Y121" s="161"/>
      <c r="Z121" s="161"/>
      <c r="AA121" s="162"/>
      <c r="AB121" s="162"/>
      <c r="AC121" s="161"/>
      <c r="AD121" s="161"/>
      <c r="AE121" s="161"/>
      <c r="AF121" s="160"/>
    </row>
    <row r="122" spans="1:32" ht="16" hidden="1" thickBot="1" x14ac:dyDescent="0.25">
      <c r="A122" s="155">
        <f>IF(B122="","",MAX(A$110:A121)+1)</f>
        <v>6</v>
      </c>
      <c r="B122" s="155" t="str">
        <f t="shared" si="2"/>
        <v xml:space="preserve">Great Douk </v>
      </c>
      <c r="C122" s="154">
        <f t="shared" si="3"/>
        <v>210</v>
      </c>
      <c r="E122" s="153" t="str">
        <f t="shared" si="4"/>
        <v>Sunset Hole</v>
      </c>
      <c r="F122" s="152">
        <f t="shared" si="5"/>
        <v>742.5</v>
      </c>
      <c r="G122" s="150"/>
      <c r="H122" s="149" t="str">
        <v>Bull Pot of the Witches</v>
      </c>
      <c r="I122" s="166">
        <v>529.75</v>
      </c>
      <c r="J122" s="150"/>
      <c r="K122" s="149" t="str">
        <f t="shared" si="6"/>
        <v>Bull Pot of the Witches</v>
      </c>
      <c r="L122" s="149" t="str">
        <f t="shared" si="7"/>
        <v>Northern England</v>
      </c>
      <c r="M122" s="148">
        <f t="shared" si="8"/>
        <v>529.75</v>
      </c>
      <c r="N122" s="161"/>
      <c r="O122" s="161"/>
      <c r="P122" s="161"/>
      <c r="Q122" s="161"/>
      <c r="R122" s="161"/>
      <c r="S122" s="161"/>
      <c r="T122" s="161"/>
      <c r="U122" s="161"/>
      <c r="V122" s="161"/>
      <c r="W122" s="161"/>
      <c r="X122" s="162"/>
      <c r="Y122" s="161"/>
      <c r="Z122" s="161"/>
      <c r="AA122" s="162"/>
      <c r="AB122" s="162"/>
      <c r="AC122" s="161"/>
      <c r="AD122" s="161"/>
      <c r="AE122" s="161"/>
      <c r="AF122" s="160"/>
    </row>
    <row r="123" spans="1:32" ht="16" hidden="1" thickBot="1" x14ac:dyDescent="0.25">
      <c r="A123" s="155">
        <f>IF(B123="","",MAX(A$110:A122)+1)</f>
        <v>7</v>
      </c>
      <c r="B123" s="155" t="str">
        <f t="shared" si="2"/>
        <v xml:space="preserve">Long Churn </v>
      </c>
      <c r="C123" s="154">
        <f t="shared" si="3"/>
        <v>76</v>
      </c>
      <c r="E123" s="153" t="str">
        <f t="shared" si="4"/>
        <v>Old Ing Cave</v>
      </c>
      <c r="F123" s="152">
        <f t="shared" si="5"/>
        <v>1385</v>
      </c>
      <c r="G123" s="150"/>
      <c r="H123" s="149" t="str">
        <v xml:space="preserve">Birkwith Cave </v>
      </c>
      <c r="I123" s="166">
        <v>683.33333333333337</v>
      </c>
      <c r="J123" s="150"/>
      <c r="K123" s="149" t="str">
        <f t="shared" si="6"/>
        <v xml:space="preserve">Birkwith Cave </v>
      </c>
      <c r="L123" s="149" t="str">
        <f t="shared" si="7"/>
        <v>Northern England</v>
      </c>
      <c r="M123" s="148">
        <f t="shared" si="8"/>
        <v>683.33333333333337</v>
      </c>
      <c r="N123" s="161"/>
      <c r="O123" s="161"/>
      <c r="P123" s="161"/>
      <c r="Q123" s="161"/>
      <c r="R123" s="161"/>
      <c r="S123" s="161"/>
      <c r="T123" s="161"/>
      <c r="U123" s="161"/>
      <c r="V123" s="161"/>
      <c r="W123" s="161"/>
      <c r="X123" s="162"/>
      <c r="Y123" s="161"/>
      <c r="Z123" s="161"/>
      <c r="AA123" s="162"/>
      <c r="AB123" s="162"/>
      <c r="AC123" s="161"/>
      <c r="AD123" s="161"/>
      <c r="AE123" s="161"/>
      <c r="AF123" s="160"/>
    </row>
    <row r="124" spans="1:32" ht="16" hidden="1" thickBot="1" x14ac:dyDescent="0.25">
      <c r="A124" s="155" t="str">
        <f>IF(B124="","",MAX(A$110:A123)+1)</f>
        <v/>
      </c>
      <c r="B124" s="155" t="str">
        <f t="shared" si="2"/>
        <v/>
      </c>
      <c r="C124" s="154" t="str">
        <f t="shared" si="3"/>
        <v/>
      </c>
      <c r="E124" s="153" t="str">
        <f t="shared" si="4"/>
        <v xml:space="preserve">Dow Cave </v>
      </c>
      <c r="F124" s="152">
        <f t="shared" si="5"/>
        <v>512.5</v>
      </c>
      <c r="G124" s="150"/>
      <c r="H124" s="149" t="str">
        <v>Sunset Hole</v>
      </c>
      <c r="I124" s="166">
        <v>742.5</v>
      </c>
      <c r="J124" s="150"/>
      <c r="K124" s="149" t="str">
        <f t="shared" si="6"/>
        <v>Sunset Hole</v>
      </c>
      <c r="L124" s="149" t="str">
        <f t="shared" si="7"/>
        <v>Northern England</v>
      </c>
      <c r="M124" s="148">
        <f t="shared" si="8"/>
        <v>742.5</v>
      </c>
      <c r="N124" s="161"/>
      <c r="O124" s="161"/>
      <c r="P124" s="161"/>
      <c r="Q124" s="161"/>
      <c r="R124" s="161"/>
      <c r="S124" s="161"/>
      <c r="T124" s="161"/>
      <c r="U124" s="161"/>
      <c r="V124" s="161"/>
      <c r="W124" s="161"/>
      <c r="X124" s="162"/>
      <c r="Y124" s="161"/>
      <c r="Z124" s="161"/>
      <c r="AA124" s="162"/>
      <c r="AB124" s="162"/>
      <c r="AC124" s="161"/>
      <c r="AD124" s="161"/>
      <c r="AE124" s="161"/>
      <c r="AF124" s="160"/>
    </row>
    <row r="125" spans="1:32" ht="16" hidden="1" thickBot="1" x14ac:dyDescent="0.25">
      <c r="A125" s="155" t="str">
        <f>IF(B125="","",MAX(A$110:A124)+1)</f>
        <v/>
      </c>
      <c r="B125" s="155" t="str">
        <f t="shared" si="2"/>
        <v/>
      </c>
      <c r="C125" s="154" t="str">
        <f t="shared" si="3"/>
        <v/>
      </c>
      <c r="E125" s="153" t="str">
        <f t="shared" si="4"/>
        <v>Bull Pot Kingsdale</v>
      </c>
      <c r="F125" s="152">
        <f t="shared" si="5"/>
        <v>268.75</v>
      </c>
      <c r="G125" s="150"/>
      <c r="H125" s="149" t="str">
        <v>Valley Entrance</v>
      </c>
      <c r="I125" s="166">
        <v>1265</v>
      </c>
      <c r="J125" s="150"/>
      <c r="K125" s="149" t="str">
        <f t="shared" si="6"/>
        <v>Valley Entrance</v>
      </c>
      <c r="L125" s="149" t="str">
        <f t="shared" si="7"/>
        <v>Northern England</v>
      </c>
      <c r="M125" s="148">
        <f t="shared" si="8"/>
        <v>1265</v>
      </c>
      <c r="N125" s="161"/>
      <c r="O125" s="161"/>
      <c r="P125" s="161"/>
      <c r="Q125" s="161"/>
      <c r="R125" s="161"/>
      <c r="S125" s="161"/>
      <c r="T125" s="161"/>
      <c r="U125" s="161"/>
      <c r="V125" s="161"/>
      <c r="W125" s="161"/>
      <c r="X125" s="162"/>
      <c r="Y125" s="161"/>
      <c r="Z125" s="161"/>
      <c r="AA125" s="162"/>
      <c r="AB125" s="162"/>
      <c r="AC125" s="161"/>
      <c r="AD125" s="161"/>
      <c r="AE125" s="161"/>
      <c r="AF125" s="160"/>
    </row>
    <row r="126" spans="1:32" ht="16" hidden="1" thickBot="1" x14ac:dyDescent="0.25">
      <c r="A126" s="155">
        <f>IF(B126="","",MAX(A$110:A125)+1)</f>
        <v>8</v>
      </c>
      <c r="B126" s="155" t="str">
        <f t="shared" si="2"/>
        <v>Yordas Cave</v>
      </c>
      <c r="C126" s="154">
        <f t="shared" si="3"/>
        <v>240</v>
      </c>
      <c r="E126" s="153" t="str">
        <f t="shared" si="4"/>
        <v>Jingling Pot</v>
      </c>
      <c r="F126" s="152">
        <f t="shared" si="5"/>
        <v>90</v>
      </c>
      <c r="G126" s="150"/>
      <c r="H126" s="149" t="str">
        <v>Old Ing Cave</v>
      </c>
      <c r="I126" s="166">
        <v>1385</v>
      </c>
      <c r="J126" s="150"/>
      <c r="K126" s="149" t="str">
        <f t="shared" si="6"/>
        <v>Old Ing Cave</v>
      </c>
      <c r="L126" s="149" t="str">
        <f t="shared" si="7"/>
        <v>Northern England</v>
      </c>
      <c r="M126" s="148">
        <f t="shared" si="8"/>
        <v>1385</v>
      </c>
      <c r="N126" s="161"/>
      <c r="O126" s="161"/>
      <c r="P126" s="161"/>
      <c r="Q126" s="161"/>
      <c r="R126" s="161"/>
      <c r="S126" s="161"/>
      <c r="T126" s="161"/>
      <c r="U126" s="161"/>
      <c r="V126" s="161"/>
      <c r="W126" s="161"/>
      <c r="X126" s="162"/>
      <c r="Y126" s="161"/>
      <c r="Z126" s="161"/>
      <c r="AA126" s="162"/>
      <c r="AB126" s="162"/>
      <c r="AC126" s="161"/>
      <c r="AD126" s="161"/>
      <c r="AE126" s="161"/>
      <c r="AF126" s="160"/>
    </row>
    <row r="127" spans="1:32" ht="16" hidden="1" thickBot="1" x14ac:dyDescent="0.25">
      <c r="A127" s="155">
        <f>IF(B127="","",MAX(A$110:A126)+1)</f>
        <v>9</v>
      </c>
      <c r="B127" s="155" t="str">
        <f t="shared" si="2"/>
        <v>Cathedral Quarry</v>
      </c>
      <c r="C127" s="154">
        <f t="shared" si="3"/>
        <v>28</v>
      </c>
      <c r="E127" s="153" t="str">
        <f t="shared" si="4"/>
        <v>Sell Gill Holes</v>
      </c>
      <c r="F127" s="152">
        <f t="shared" si="5"/>
        <v>130</v>
      </c>
      <c r="G127" s="150"/>
      <c r="H127" s="149" t="str">
        <v>Ibbeth Peril</v>
      </c>
      <c r="I127" s="166">
        <v>2800</v>
      </c>
      <c r="J127" s="150"/>
      <c r="K127" s="149" t="str">
        <f t="shared" si="6"/>
        <v>Ibbeth Peril</v>
      </c>
      <c r="L127" s="149" t="str">
        <f t="shared" si="7"/>
        <v>Northern England</v>
      </c>
      <c r="M127" s="148">
        <f t="shared" si="8"/>
        <v>2800</v>
      </c>
      <c r="N127" s="161"/>
      <c r="O127" s="161"/>
      <c r="P127" s="161"/>
      <c r="Q127" s="161"/>
      <c r="R127" s="161"/>
      <c r="S127" s="161"/>
      <c r="T127" s="161"/>
      <c r="U127" s="161"/>
      <c r="V127" s="161"/>
      <c r="W127" s="161"/>
      <c r="X127" s="162"/>
      <c r="Y127" s="161"/>
      <c r="Z127" s="161"/>
      <c r="AA127" s="162"/>
      <c r="AB127" s="162"/>
      <c r="AC127" s="161"/>
      <c r="AD127" s="161"/>
      <c r="AE127" s="161"/>
      <c r="AF127" s="160"/>
    </row>
    <row r="128" spans="1:32" ht="16" hidden="1" thickBot="1" x14ac:dyDescent="0.25">
      <c r="A128" s="155">
        <f>IF(B128="","",MAX(A$110:A127)+1)</f>
        <v>10</v>
      </c>
      <c r="B128" s="155" t="str">
        <f t="shared" si="2"/>
        <v xml:space="preserve">Calf Holes </v>
      </c>
      <c r="C128" s="154">
        <f t="shared" si="3"/>
        <v>140</v>
      </c>
      <c r="E128" s="153" t="str">
        <f t="shared" si="4"/>
        <v>Heron Pot</v>
      </c>
      <c r="F128" s="152">
        <f t="shared" si="5"/>
        <v>155</v>
      </c>
      <c r="G128" s="150"/>
      <c r="H128" s="149" t="str">
        <v xml:space="preserve">Crackpot </v>
      </c>
      <c r="I128" s="166">
        <v>3950</v>
      </c>
      <c r="J128" s="150"/>
      <c r="K128" s="149" t="str">
        <f t="shared" si="6"/>
        <v xml:space="preserve">Crackpot </v>
      </c>
      <c r="L128" s="149" t="str">
        <f t="shared" si="7"/>
        <v>Northern England</v>
      </c>
      <c r="M128" s="148">
        <f t="shared" si="8"/>
        <v>3950</v>
      </c>
      <c r="N128" s="161"/>
      <c r="O128" s="161"/>
      <c r="P128" s="161"/>
      <c r="Q128" s="161"/>
      <c r="R128" s="161"/>
      <c r="S128" s="161"/>
      <c r="T128" s="161"/>
      <c r="U128" s="161"/>
      <c r="V128" s="161"/>
      <c r="W128" s="161"/>
      <c r="X128" s="162"/>
      <c r="Y128" s="161"/>
      <c r="Z128" s="161"/>
      <c r="AA128" s="162"/>
      <c r="AB128" s="162"/>
      <c r="AC128" s="161"/>
      <c r="AD128" s="161"/>
      <c r="AE128" s="161"/>
      <c r="AF128" s="160"/>
    </row>
    <row r="129" spans="1:32" ht="16" hidden="1" thickBot="1" x14ac:dyDescent="0.25">
      <c r="A129" s="155">
        <f>IF(B129="","",MAX(A$110:A128)+1)</f>
        <v>11</v>
      </c>
      <c r="B129" s="155" t="str">
        <f t="shared" si="2"/>
        <v xml:space="preserve">Birkwith Cave </v>
      </c>
      <c r="C129" s="154">
        <f t="shared" si="3"/>
        <v>683.33333333333337</v>
      </c>
      <c r="E129" s="153" t="str">
        <f t="shared" si="4"/>
        <v/>
      </c>
      <c r="F129" s="152" t="str">
        <f t="shared" si="5"/>
        <v/>
      </c>
      <c r="G129" s="150"/>
      <c r="H129" s="149" t="str">
        <v/>
      </c>
      <c r="I129" s="166" t="str">
        <v/>
      </c>
      <c r="J129" s="150"/>
      <c r="K129" s="149" t="str">
        <f t="shared" si="6"/>
        <v/>
      </c>
      <c r="L129" s="149" t="str">
        <f t="shared" si="7"/>
        <v/>
      </c>
      <c r="M129" s="148" t="str">
        <f t="shared" si="8"/>
        <v/>
      </c>
      <c r="N129" s="161"/>
      <c r="O129" s="161"/>
      <c r="P129" s="161"/>
      <c r="Q129" s="161"/>
      <c r="R129" s="161"/>
      <c r="S129" s="161"/>
      <c r="T129" s="161"/>
      <c r="U129" s="161"/>
      <c r="V129" s="161"/>
      <c r="W129" s="161"/>
      <c r="X129" s="162"/>
      <c r="Y129" s="161"/>
      <c r="Z129" s="161"/>
      <c r="AA129" s="162"/>
      <c r="AB129" s="162"/>
      <c r="AC129" s="161"/>
      <c r="AD129" s="161"/>
      <c r="AE129" s="161"/>
      <c r="AF129" s="160"/>
    </row>
    <row r="130" spans="1:32" ht="16" hidden="1" thickBot="1" x14ac:dyDescent="0.25">
      <c r="A130" s="155">
        <f>IF(B130="","",MAX(A$110:A129)+1)</f>
        <v>12</v>
      </c>
      <c r="B130" s="155" t="str">
        <f t="shared" si="2"/>
        <v>Sunset Hole</v>
      </c>
      <c r="C130" s="154">
        <f t="shared" si="3"/>
        <v>742.5</v>
      </c>
      <c r="E130" s="153" t="str">
        <f t="shared" si="4"/>
        <v/>
      </c>
      <c r="F130" s="152" t="str">
        <f t="shared" si="5"/>
        <v/>
      </c>
      <c r="G130" s="150"/>
      <c r="H130" s="149" t="str">
        <v/>
      </c>
      <c r="I130" s="166" t="str">
        <v/>
      </c>
      <c r="J130" s="150"/>
      <c r="K130" s="149" t="str">
        <f t="shared" si="6"/>
        <v/>
      </c>
      <c r="L130" s="149" t="str">
        <f t="shared" si="7"/>
        <v/>
      </c>
      <c r="M130" s="148" t="str">
        <f t="shared" si="8"/>
        <v/>
      </c>
      <c r="N130" s="161"/>
      <c r="O130" s="161"/>
      <c r="P130" s="161"/>
      <c r="Q130" s="161"/>
      <c r="R130" s="161"/>
      <c r="S130" s="161"/>
      <c r="T130" s="161"/>
      <c r="U130" s="161"/>
      <c r="V130" s="161"/>
      <c r="W130" s="161"/>
      <c r="X130" s="162"/>
      <c r="Y130" s="161"/>
      <c r="Z130" s="161"/>
      <c r="AA130" s="162"/>
      <c r="AB130" s="162"/>
      <c r="AC130" s="161"/>
      <c r="AD130" s="161"/>
      <c r="AE130" s="161"/>
      <c r="AF130" s="160"/>
    </row>
    <row r="131" spans="1:32" ht="16" hidden="1" thickBot="1" x14ac:dyDescent="0.25">
      <c r="A131" s="155">
        <f>IF(B131="","",MAX(A$110:A130)+1)</f>
        <v>13</v>
      </c>
      <c r="B131" s="155" t="str">
        <f t="shared" si="2"/>
        <v>Old Ing Cave</v>
      </c>
      <c r="C131" s="154">
        <f t="shared" si="3"/>
        <v>1385</v>
      </c>
      <c r="E131" s="153" t="str">
        <f t="shared" si="4"/>
        <v/>
      </c>
      <c r="F131" s="152" t="str">
        <f t="shared" si="5"/>
        <v/>
      </c>
      <c r="G131" s="150"/>
      <c r="H131" s="149" t="str">
        <v/>
      </c>
      <c r="I131" s="166" t="str">
        <v/>
      </c>
      <c r="J131" s="150"/>
      <c r="K131" s="149" t="str">
        <f t="shared" si="6"/>
        <v/>
      </c>
      <c r="L131" s="149" t="str">
        <f t="shared" si="7"/>
        <v/>
      </c>
      <c r="M131" s="148" t="str">
        <f t="shared" si="8"/>
        <v/>
      </c>
      <c r="N131" s="161"/>
      <c r="O131" s="161"/>
      <c r="P131" s="161"/>
      <c r="Q131" s="161"/>
      <c r="R131" s="161"/>
      <c r="S131" s="161"/>
      <c r="T131" s="161"/>
      <c r="U131" s="161"/>
      <c r="V131" s="161"/>
      <c r="W131" s="161"/>
      <c r="X131" s="162"/>
      <c r="Y131" s="161"/>
      <c r="Z131" s="161"/>
      <c r="AA131" s="162"/>
      <c r="AB131" s="162"/>
      <c r="AC131" s="161"/>
      <c r="AD131" s="161"/>
      <c r="AE131" s="161"/>
      <c r="AF131" s="160"/>
    </row>
    <row r="132" spans="1:32" ht="16" hidden="1" thickBot="1" x14ac:dyDescent="0.25">
      <c r="A132" s="155">
        <f>IF(B132="","",MAX(A$110:A131)+1)</f>
        <v>14</v>
      </c>
      <c r="B132" s="155" t="str">
        <f t="shared" si="2"/>
        <v xml:space="preserve">Dow Cave </v>
      </c>
      <c r="C132" s="154">
        <f t="shared" si="3"/>
        <v>512.5</v>
      </c>
      <c r="E132" s="153" t="str">
        <f t="shared" si="4"/>
        <v/>
      </c>
      <c r="F132" s="152" t="str">
        <f t="shared" si="5"/>
        <v/>
      </c>
      <c r="G132" s="150"/>
      <c r="H132" s="149" t="str">
        <v/>
      </c>
      <c r="I132" s="166" t="str">
        <v/>
      </c>
      <c r="J132" s="150"/>
      <c r="K132" s="149" t="str">
        <f t="shared" si="6"/>
        <v/>
      </c>
      <c r="L132" s="149" t="str">
        <f t="shared" si="7"/>
        <v/>
      </c>
      <c r="M132" s="148" t="str">
        <f t="shared" si="8"/>
        <v/>
      </c>
      <c r="N132" s="161"/>
      <c r="O132" s="161"/>
      <c r="P132" s="161"/>
      <c r="Q132" s="161"/>
      <c r="R132" s="161"/>
      <c r="S132" s="161"/>
      <c r="T132" s="161"/>
      <c r="U132" s="161"/>
      <c r="V132" s="161"/>
      <c r="W132" s="161"/>
      <c r="X132" s="162"/>
      <c r="Y132" s="161"/>
      <c r="Z132" s="161"/>
      <c r="AA132" s="162"/>
      <c r="AB132" s="162"/>
      <c r="AC132" s="161"/>
      <c r="AD132" s="161"/>
      <c r="AE132" s="161"/>
      <c r="AF132" s="160"/>
    </row>
    <row r="133" spans="1:32" ht="16" hidden="1" thickBot="1" x14ac:dyDescent="0.25">
      <c r="A133" s="155">
        <f>IF(B133="","",MAX(A$110:A132)+1)</f>
        <v>15</v>
      </c>
      <c r="B133" s="155" t="str">
        <f t="shared" si="2"/>
        <v>Bull Pot Kingsdale</v>
      </c>
      <c r="C133" s="154">
        <f t="shared" si="3"/>
        <v>268.75</v>
      </c>
      <c r="E133" s="153" t="str">
        <f t="shared" si="4"/>
        <v/>
      </c>
      <c r="F133" s="152" t="str">
        <f t="shared" si="5"/>
        <v/>
      </c>
      <c r="G133" s="150"/>
      <c r="H133" s="149" t="str">
        <v/>
      </c>
      <c r="I133" s="166" t="str">
        <v/>
      </c>
      <c r="J133" s="150"/>
      <c r="K133" s="149" t="str">
        <f t="shared" si="6"/>
        <v/>
      </c>
      <c r="L133" s="149" t="str">
        <f t="shared" si="7"/>
        <v/>
      </c>
      <c r="M133" s="148" t="str">
        <f t="shared" si="8"/>
        <v/>
      </c>
      <c r="N133" s="161"/>
      <c r="O133" s="161"/>
      <c r="P133" s="161"/>
      <c r="Q133" s="161"/>
      <c r="R133" s="161"/>
      <c r="S133" s="161"/>
      <c r="T133" s="161"/>
      <c r="U133" s="161"/>
      <c r="V133" s="161"/>
      <c r="W133" s="161"/>
      <c r="X133" s="162"/>
      <c r="Y133" s="161"/>
      <c r="Z133" s="161"/>
      <c r="AA133" s="162"/>
      <c r="AB133" s="162"/>
      <c r="AC133" s="161"/>
      <c r="AD133" s="161"/>
      <c r="AE133" s="161"/>
      <c r="AF133" s="160"/>
    </row>
    <row r="134" spans="1:32" ht="16" hidden="1" thickBot="1" x14ac:dyDescent="0.25">
      <c r="A134" s="155">
        <f>IF(B134="","",MAX(A$110:A133)+1)</f>
        <v>16</v>
      </c>
      <c r="B134" s="155" t="str">
        <f t="shared" si="2"/>
        <v>Jingling Pot</v>
      </c>
      <c r="C134" s="154">
        <f t="shared" si="3"/>
        <v>90</v>
      </c>
      <c r="E134" s="153" t="str">
        <f t="shared" si="4"/>
        <v/>
      </c>
      <c r="F134" s="152" t="str">
        <f t="shared" si="5"/>
        <v/>
      </c>
      <c r="G134" s="150"/>
      <c r="H134" s="149" t="str">
        <v/>
      </c>
      <c r="I134" s="166" t="str">
        <v/>
      </c>
      <c r="J134" s="150"/>
      <c r="K134" s="149" t="str">
        <f t="shared" si="6"/>
        <v/>
      </c>
      <c r="L134" s="149" t="str">
        <f t="shared" si="7"/>
        <v/>
      </c>
      <c r="M134" s="148" t="str">
        <f t="shared" si="8"/>
        <v/>
      </c>
      <c r="N134" s="161"/>
      <c r="O134" s="161"/>
      <c r="P134" s="161"/>
      <c r="Q134" s="161"/>
      <c r="R134" s="161"/>
      <c r="S134" s="161"/>
      <c r="T134" s="161"/>
      <c r="U134" s="161"/>
      <c r="V134" s="161"/>
      <c r="W134" s="161"/>
      <c r="X134" s="162"/>
      <c r="Y134" s="161"/>
      <c r="Z134" s="161"/>
      <c r="AA134" s="162"/>
      <c r="AB134" s="162"/>
      <c r="AC134" s="161"/>
      <c r="AD134" s="161"/>
      <c r="AE134" s="161"/>
      <c r="AF134" s="160"/>
    </row>
    <row r="135" spans="1:32" ht="16" hidden="1" thickBot="1" x14ac:dyDescent="0.25">
      <c r="A135" s="155">
        <f>IF(B135="","",MAX(A$110:A134)+1)</f>
        <v>17</v>
      </c>
      <c r="B135" s="155" t="str">
        <f t="shared" si="2"/>
        <v>Sell Gill Holes</v>
      </c>
      <c r="C135" s="154">
        <f t="shared" si="3"/>
        <v>130</v>
      </c>
      <c r="E135" s="153" t="str">
        <f t="shared" si="4"/>
        <v/>
      </c>
      <c r="F135" s="152" t="str">
        <f t="shared" si="5"/>
        <v/>
      </c>
      <c r="G135" s="150"/>
      <c r="H135" s="149" t="str">
        <v/>
      </c>
      <c r="I135" s="166" t="str">
        <v/>
      </c>
      <c r="J135" s="150"/>
      <c r="K135" s="149" t="str">
        <f t="shared" si="6"/>
        <v/>
      </c>
      <c r="L135" s="149" t="str">
        <f t="shared" si="7"/>
        <v/>
      </c>
      <c r="M135" s="148" t="str">
        <f t="shared" si="8"/>
        <v/>
      </c>
      <c r="N135" s="161"/>
      <c r="O135" s="161"/>
      <c r="P135" s="161"/>
      <c r="Q135" s="161"/>
      <c r="R135" s="161"/>
      <c r="S135" s="161"/>
      <c r="T135" s="161"/>
      <c r="U135" s="161"/>
      <c r="V135" s="161"/>
      <c r="W135" s="161"/>
      <c r="X135" s="162"/>
      <c r="Y135" s="161"/>
      <c r="Z135" s="161"/>
      <c r="AA135" s="162"/>
      <c r="AB135" s="162"/>
      <c r="AC135" s="161"/>
      <c r="AD135" s="161"/>
      <c r="AE135" s="161"/>
      <c r="AF135" s="160"/>
    </row>
    <row r="136" spans="1:32" ht="16" hidden="1" thickBot="1" x14ac:dyDescent="0.25">
      <c r="A136" s="155">
        <f>IF(B136="","",MAX(A$110:A135)+1)</f>
        <v>18</v>
      </c>
      <c r="B136" s="155" t="str">
        <f t="shared" si="2"/>
        <v>Heron Pot</v>
      </c>
      <c r="C136" s="154">
        <f t="shared" si="3"/>
        <v>155</v>
      </c>
      <c r="E136" s="153" t="str">
        <f t="shared" si="4"/>
        <v/>
      </c>
      <c r="F136" s="152" t="str">
        <f t="shared" si="5"/>
        <v/>
      </c>
      <c r="G136" s="150"/>
      <c r="H136" s="149" t="str">
        <v/>
      </c>
      <c r="I136" s="166" t="str">
        <v/>
      </c>
      <c r="J136" s="150"/>
      <c r="K136" s="149" t="str">
        <f t="shared" si="6"/>
        <v/>
      </c>
      <c r="L136" s="149" t="str">
        <f t="shared" si="7"/>
        <v/>
      </c>
      <c r="M136" s="148" t="str">
        <f t="shared" si="8"/>
        <v/>
      </c>
      <c r="N136" s="161"/>
      <c r="O136" s="161"/>
      <c r="P136" s="161"/>
      <c r="Q136" s="161"/>
      <c r="R136" s="161"/>
      <c r="S136" s="161"/>
      <c r="T136" s="161"/>
      <c r="U136" s="161"/>
      <c r="V136" s="161"/>
      <c r="W136" s="161"/>
      <c r="X136" s="162"/>
      <c r="Y136" s="161"/>
      <c r="Z136" s="161"/>
      <c r="AA136" s="162"/>
      <c r="AB136" s="162"/>
      <c r="AC136" s="161"/>
      <c r="AD136" s="161"/>
      <c r="AE136" s="161"/>
      <c r="AF136" s="160"/>
    </row>
    <row r="137" spans="1:32" ht="16" hidden="1" thickBot="1" x14ac:dyDescent="0.25">
      <c r="A137" s="155" t="e">
        <f>IF(B137="","",MAX(A$110:A136)+1)</f>
        <v>#REF!</v>
      </c>
      <c r="B137" s="155" t="e">
        <f>IF(#REF!&gt;0,#REF!,"")</f>
        <v>#REF!</v>
      </c>
      <c r="C137" s="154" t="e">
        <f>IF(#REF!&gt;0,#REF!,"")</f>
        <v>#REF!</v>
      </c>
      <c r="E137" s="153" t="str">
        <f t="shared" si="4"/>
        <v/>
      </c>
      <c r="F137" s="152" t="str">
        <f t="shared" si="5"/>
        <v/>
      </c>
      <c r="G137" s="150"/>
      <c r="H137" s="149" t="str">
        <v/>
      </c>
      <c r="I137" s="165" t="str">
        <v/>
      </c>
      <c r="J137" s="150"/>
      <c r="K137" s="149" t="str">
        <f t="shared" si="6"/>
        <v/>
      </c>
      <c r="L137" s="149" t="str">
        <f t="shared" si="7"/>
        <v/>
      </c>
      <c r="M137" s="148" t="str">
        <f t="shared" si="8"/>
        <v/>
      </c>
      <c r="N137" s="161"/>
      <c r="O137" s="161"/>
      <c r="P137" s="161"/>
      <c r="Q137" s="161"/>
      <c r="R137" s="161"/>
      <c r="S137" s="161"/>
      <c r="T137" s="161"/>
      <c r="U137" s="161"/>
      <c r="V137" s="161"/>
      <c r="W137" s="161"/>
      <c r="X137" s="162"/>
      <c r="Y137" s="161"/>
      <c r="Z137" s="161"/>
      <c r="AA137" s="162"/>
      <c r="AB137" s="162"/>
      <c r="AC137" s="161"/>
      <c r="AD137" s="161"/>
      <c r="AE137" s="161"/>
      <c r="AF137" s="160"/>
    </row>
    <row r="138" spans="1:32" ht="16" hidden="1" thickBot="1" x14ac:dyDescent="0.25">
      <c r="A138" s="155" t="e">
        <f>IF(B138="","",MAX(A$110:A137)+1)</f>
        <v>#REF!</v>
      </c>
      <c r="B138" s="155" t="e">
        <f>IF(#REF!&gt;0,#REF!,"")</f>
        <v>#REF!</v>
      </c>
      <c r="C138" s="154" t="e">
        <f>IF(#REF!&gt;0,#REF!,"")</f>
        <v>#REF!</v>
      </c>
      <c r="E138" s="153" t="str">
        <f t="shared" si="4"/>
        <v/>
      </c>
      <c r="F138" s="152" t="str">
        <f t="shared" si="5"/>
        <v/>
      </c>
      <c r="G138" s="150"/>
      <c r="H138" s="149" t="str">
        <v/>
      </c>
      <c r="I138" s="165" t="str">
        <v/>
      </c>
      <c r="J138" s="150"/>
      <c r="K138" s="149" t="str">
        <f t="shared" si="6"/>
        <v/>
      </c>
      <c r="L138" s="149" t="str">
        <f t="shared" si="7"/>
        <v/>
      </c>
      <c r="M138" s="148" t="str">
        <f t="shared" si="8"/>
        <v/>
      </c>
      <c r="N138" s="161"/>
      <c r="O138" s="161"/>
      <c r="P138" s="161"/>
      <c r="Q138" s="161"/>
      <c r="R138" s="161"/>
      <c r="S138" s="161"/>
      <c r="T138" s="161"/>
      <c r="U138" s="161"/>
      <c r="V138" s="161"/>
      <c r="W138" s="161"/>
      <c r="X138" s="162"/>
      <c r="Y138" s="161"/>
      <c r="Z138" s="161"/>
      <c r="AA138" s="162"/>
      <c r="AB138" s="162"/>
      <c r="AC138" s="161"/>
      <c r="AD138" s="161"/>
      <c r="AE138" s="161"/>
      <c r="AF138" s="160"/>
    </row>
    <row r="139" spans="1:32" ht="16" hidden="1" thickBot="1" x14ac:dyDescent="0.25">
      <c r="A139" s="155" t="e">
        <f>IF(B139="","",MAX(A$110:A138)+1)</f>
        <v>#REF!</v>
      </c>
      <c r="B139" s="155" t="str">
        <f t="shared" ref="B139:B170" si="9">IF(E30&gt;0,B30,"")</f>
        <v>Goldscope Mine</v>
      </c>
      <c r="C139" s="154">
        <f t="shared" ref="C139:C170" si="10">IF(E30&gt;0,E30,"")</f>
        <v>36</v>
      </c>
      <c r="E139" s="153" t="str">
        <f t="shared" si="4"/>
        <v/>
      </c>
      <c r="F139" s="152" t="str">
        <f t="shared" si="5"/>
        <v/>
      </c>
      <c r="G139" s="150"/>
      <c r="H139" s="149" t="str">
        <v/>
      </c>
      <c r="I139" s="165" t="str">
        <v/>
      </c>
      <c r="J139" s="150"/>
      <c r="K139" s="149" t="str">
        <f t="shared" si="6"/>
        <v/>
      </c>
      <c r="L139" s="149" t="str">
        <f t="shared" si="7"/>
        <v/>
      </c>
      <c r="M139" s="148" t="str">
        <f t="shared" si="8"/>
        <v/>
      </c>
      <c r="N139" s="161"/>
      <c r="O139" s="161"/>
      <c r="P139" s="161"/>
      <c r="Q139" s="161"/>
      <c r="R139" s="161"/>
      <c r="S139" s="161"/>
      <c r="T139" s="161"/>
      <c r="U139" s="161"/>
      <c r="V139" s="161"/>
      <c r="W139" s="161"/>
      <c r="X139" s="162"/>
      <c r="Y139" s="161"/>
      <c r="Z139" s="161"/>
      <c r="AA139" s="162"/>
      <c r="AB139" s="162"/>
      <c r="AC139" s="161"/>
      <c r="AD139" s="161"/>
      <c r="AE139" s="161"/>
      <c r="AF139" s="160"/>
    </row>
    <row r="140" spans="1:32" ht="16" hidden="1" thickBot="1" x14ac:dyDescent="0.25">
      <c r="A140" s="155" t="e">
        <f>IF(B140="","",MAX(A$110:A139)+1)</f>
        <v>#REF!</v>
      </c>
      <c r="B140" s="155" t="str">
        <f t="shared" si="9"/>
        <v>Seathwaite Mine</v>
      </c>
      <c r="C140" s="154">
        <f t="shared" si="10"/>
        <v>47</v>
      </c>
      <c r="E140" s="153" t="str">
        <f t="shared" si="4"/>
        <v/>
      </c>
      <c r="F140" s="152" t="str">
        <f t="shared" si="5"/>
        <v/>
      </c>
      <c r="G140" s="150"/>
      <c r="H140" s="149" t="str">
        <v/>
      </c>
      <c r="I140" s="165" t="str">
        <v/>
      </c>
      <c r="J140" s="150"/>
      <c r="K140" s="149" t="str">
        <f t="shared" si="6"/>
        <v/>
      </c>
      <c r="L140" s="149" t="str">
        <f t="shared" si="7"/>
        <v/>
      </c>
      <c r="M140" s="148" t="str">
        <f t="shared" si="8"/>
        <v/>
      </c>
      <c r="N140" s="161"/>
      <c r="O140" s="161"/>
      <c r="P140" s="161"/>
      <c r="Q140" s="161"/>
      <c r="R140" s="161"/>
      <c r="S140" s="161"/>
      <c r="T140" s="161"/>
      <c r="U140" s="161"/>
      <c r="V140" s="161"/>
      <c r="W140" s="161"/>
      <c r="X140" s="162"/>
      <c r="Y140" s="161"/>
      <c r="Z140" s="161"/>
      <c r="AA140" s="162"/>
      <c r="AB140" s="162"/>
      <c r="AC140" s="161"/>
      <c r="AD140" s="161"/>
      <c r="AE140" s="161"/>
      <c r="AF140" s="160"/>
    </row>
    <row r="141" spans="1:32" ht="16" hidden="1" thickBot="1" x14ac:dyDescent="0.25">
      <c r="A141" s="155" t="e">
        <f>IF(B141="","",MAX(A$110:A140)+1)</f>
        <v>#REF!</v>
      </c>
      <c r="B141" s="155" t="str">
        <f t="shared" si="9"/>
        <v>Rampgill Mine</v>
      </c>
      <c r="C141" s="154">
        <f t="shared" si="10"/>
        <v>160</v>
      </c>
      <c r="E141" s="153" t="str">
        <f t="shared" si="4"/>
        <v/>
      </c>
      <c r="F141" s="152" t="str">
        <f t="shared" si="5"/>
        <v/>
      </c>
      <c r="G141" s="150"/>
      <c r="H141" s="149" t="str">
        <v/>
      </c>
      <c r="I141" s="164" t="str">
        <v/>
      </c>
      <c r="J141" s="150"/>
      <c r="K141" s="149" t="str">
        <f t="shared" si="6"/>
        <v/>
      </c>
      <c r="L141" s="149" t="str">
        <f t="shared" si="7"/>
        <v/>
      </c>
      <c r="M141" s="148" t="str">
        <f t="shared" si="8"/>
        <v/>
      </c>
      <c r="N141" s="161"/>
      <c r="O141" s="161"/>
      <c r="P141" s="161"/>
      <c r="Q141" s="161"/>
      <c r="R141" s="161"/>
      <c r="S141" s="161"/>
      <c r="T141" s="161"/>
      <c r="U141" s="161"/>
      <c r="V141" s="161"/>
      <c r="W141" s="161"/>
      <c r="X141" s="162"/>
      <c r="Y141" s="161"/>
      <c r="Z141" s="161"/>
      <c r="AA141" s="162"/>
      <c r="AB141" s="162"/>
      <c r="AC141" s="161"/>
      <c r="AD141" s="161"/>
      <c r="AE141" s="161"/>
      <c r="AF141" s="160"/>
    </row>
    <row r="142" spans="1:32" ht="16" hidden="1" thickBot="1" x14ac:dyDescent="0.25">
      <c r="A142" s="155" t="e">
        <f>IF(B142="","",MAX(A$110:A141)+1)</f>
        <v>#REF!</v>
      </c>
      <c r="B142" s="155" t="str">
        <f t="shared" si="9"/>
        <v>Smallcleugh Mine</v>
      </c>
      <c r="C142" s="154">
        <f t="shared" si="10"/>
        <v>550</v>
      </c>
      <c r="E142" s="153" t="str">
        <f t="shared" si="4"/>
        <v/>
      </c>
      <c r="F142" s="152" t="str">
        <f t="shared" si="5"/>
        <v/>
      </c>
      <c r="G142" s="150"/>
      <c r="H142" s="149" t="str">
        <v/>
      </c>
      <c r="I142" s="163" t="str">
        <v/>
      </c>
      <c r="J142" s="150"/>
      <c r="K142" s="149" t="str">
        <f t="shared" si="6"/>
        <v/>
      </c>
      <c r="L142" s="149" t="str">
        <f t="shared" si="7"/>
        <v/>
      </c>
      <c r="M142" s="148" t="str">
        <f t="shared" si="8"/>
        <v/>
      </c>
      <c r="N142" s="161"/>
      <c r="O142" s="161"/>
      <c r="P142" s="161"/>
      <c r="Q142" s="161"/>
      <c r="R142" s="161"/>
      <c r="S142" s="161"/>
      <c r="T142" s="161"/>
      <c r="U142" s="161"/>
      <c r="V142" s="161"/>
      <c r="W142" s="161"/>
      <c r="X142" s="162"/>
      <c r="Y142" s="161"/>
      <c r="Z142" s="161"/>
      <c r="AA142" s="162"/>
      <c r="AB142" s="162"/>
      <c r="AC142" s="161"/>
      <c r="AD142" s="161"/>
      <c r="AE142" s="161"/>
      <c r="AF142" s="160"/>
    </row>
    <row r="143" spans="1:32" ht="16" hidden="1" thickBot="1" x14ac:dyDescent="0.25">
      <c r="A143" s="155" t="str">
        <f>IF(B143="","",MAX(A$110:A142)+1)</f>
        <v/>
      </c>
      <c r="B143" s="155" t="str">
        <f t="shared" si="9"/>
        <v/>
      </c>
      <c r="C143" s="154" t="str">
        <f t="shared" si="10"/>
        <v/>
      </c>
      <c r="E143" s="153" t="str">
        <f t="shared" ref="E143:E174" si="11">IFERROR(INDEX($B$111:$B$210,MATCH(ROW()-ROW($D$110),$A$111:$A$210,0)),"")</f>
        <v/>
      </c>
      <c r="F143" s="152" t="str">
        <f t="shared" ref="F143:F174" si="12">IFERROR(INDEX($C$111:$C$210,MATCH(ROW()-ROW($D$110),$A$111:$A$210,0)),"")</f>
        <v/>
      </c>
      <c r="G143" s="150"/>
      <c r="H143" s="149" t="str">
        <v/>
      </c>
      <c r="I143" s="163" t="str">
        <v/>
      </c>
      <c r="J143" s="150"/>
      <c r="K143" s="149" t="str">
        <f t="shared" ref="K143:K174" si="13">IF(H143&gt;"*",H143,"")</f>
        <v/>
      </c>
      <c r="L143" s="149" t="str">
        <f t="shared" ref="L143:L174" si="14">IF(H143&gt;"*",$B$1,"")</f>
        <v/>
      </c>
      <c r="M143" s="148" t="str">
        <f t="shared" ref="M143:M174" si="15">IF(H143&gt;"*",I143,"")</f>
        <v/>
      </c>
      <c r="N143" s="161"/>
      <c r="O143" s="161"/>
      <c r="P143" s="161"/>
      <c r="Q143" s="161"/>
      <c r="R143" s="161"/>
      <c r="S143" s="161"/>
      <c r="T143" s="161"/>
      <c r="U143" s="161"/>
      <c r="V143" s="161"/>
      <c r="W143" s="161"/>
      <c r="X143" s="162"/>
      <c r="Y143" s="161"/>
      <c r="Z143" s="161"/>
      <c r="AA143" s="162"/>
      <c r="AB143" s="162"/>
      <c r="AC143" s="161"/>
      <c r="AD143" s="161"/>
      <c r="AE143" s="161"/>
      <c r="AF143" s="160"/>
    </row>
    <row r="144" spans="1:32" ht="16" hidden="1" thickBot="1" x14ac:dyDescent="0.25">
      <c r="A144" s="155" t="e">
        <f>IF(B144="","",MAX(A$110:A143)+1)</f>
        <v>#REF!</v>
      </c>
      <c r="B144" s="155" t="str">
        <f t="shared" si="9"/>
        <v>Tynebottom Mine</v>
      </c>
      <c r="C144" s="154">
        <f t="shared" si="10"/>
        <v>865</v>
      </c>
      <c r="E144" s="153" t="str">
        <f t="shared" si="11"/>
        <v/>
      </c>
      <c r="F144" s="152" t="str">
        <f t="shared" si="12"/>
        <v/>
      </c>
      <c r="G144" s="150"/>
      <c r="H144" s="149" t="str">
        <v/>
      </c>
      <c r="I144" s="163" t="str">
        <v/>
      </c>
      <c r="J144" s="150"/>
      <c r="K144" s="149" t="str">
        <f t="shared" si="13"/>
        <v/>
      </c>
      <c r="L144" s="149" t="str">
        <f t="shared" si="14"/>
        <v/>
      </c>
      <c r="M144" s="148" t="str">
        <f t="shared" si="15"/>
        <v/>
      </c>
      <c r="N144" s="161"/>
      <c r="O144" s="161"/>
      <c r="P144" s="161"/>
      <c r="Q144" s="161"/>
      <c r="R144" s="161"/>
      <c r="S144" s="161"/>
      <c r="T144" s="161"/>
      <c r="U144" s="161"/>
      <c r="V144" s="161"/>
      <c r="W144" s="161"/>
      <c r="X144" s="162"/>
      <c r="Y144" s="161"/>
      <c r="Z144" s="161"/>
      <c r="AA144" s="162"/>
      <c r="AB144" s="162"/>
      <c r="AC144" s="161"/>
      <c r="AD144" s="161"/>
      <c r="AE144" s="161"/>
      <c r="AF144" s="160"/>
    </row>
    <row r="145" spans="1:32" ht="16" hidden="1" thickBot="1" x14ac:dyDescent="0.25">
      <c r="A145" s="155" t="str">
        <f>IF(B145="","",MAX(A$110:A144)+1)</f>
        <v/>
      </c>
      <c r="B145" s="155" t="str">
        <f t="shared" si="9"/>
        <v/>
      </c>
      <c r="C145" s="154" t="str">
        <f t="shared" si="10"/>
        <v/>
      </c>
      <c r="E145" s="153" t="str">
        <f t="shared" si="11"/>
        <v/>
      </c>
      <c r="F145" s="152" t="str">
        <f t="shared" si="12"/>
        <v/>
      </c>
      <c r="G145" s="150"/>
      <c r="H145" s="149" t="str">
        <v/>
      </c>
      <c r="I145" s="163" t="str">
        <v/>
      </c>
      <c r="J145" s="150"/>
      <c r="K145" s="149" t="str">
        <f t="shared" si="13"/>
        <v/>
      </c>
      <c r="L145" s="149" t="str">
        <f t="shared" si="14"/>
        <v/>
      </c>
      <c r="M145" s="148" t="str">
        <f t="shared" si="15"/>
        <v/>
      </c>
      <c r="N145" s="161"/>
      <c r="O145" s="161"/>
      <c r="P145" s="161"/>
      <c r="Q145" s="161"/>
      <c r="R145" s="161"/>
      <c r="S145" s="161"/>
      <c r="T145" s="161"/>
      <c r="U145" s="161"/>
      <c r="V145" s="161"/>
      <c r="W145" s="161"/>
      <c r="X145" s="162"/>
      <c r="Y145" s="161"/>
      <c r="Z145" s="161"/>
      <c r="AA145" s="162"/>
      <c r="AB145" s="162"/>
      <c r="AC145" s="161"/>
      <c r="AD145" s="161"/>
      <c r="AE145" s="161"/>
      <c r="AF145" s="160"/>
    </row>
    <row r="146" spans="1:32" ht="16" hidden="1" thickBot="1" x14ac:dyDescent="0.25">
      <c r="A146" s="155" t="str">
        <f>IF(B146="","",MAX(A$110:A145)+1)</f>
        <v/>
      </c>
      <c r="B146" s="155" t="str">
        <f t="shared" si="9"/>
        <v/>
      </c>
      <c r="C146" s="154" t="str">
        <f t="shared" si="10"/>
        <v/>
      </c>
      <c r="E146" s="153" t="str">
        <f t="shared" si="11"/>
        <v/>
      </c>
      <c r="F146" s="152" t="str">
        <f t="shared" si="12"/>
        <v/>
      </c>
      <c r="G146" s="150"/>
      <c r="H146" s="149" t="str">
        <v/>
      </c>
      <c r="I146" s="163" t="str">
        <v/>
      </c>
      <c r="J146" s="150"/>
      <c r="K146" s="149" t="str">
        <f t="shared" si="13"/>
        <v/>
      </c>
      <c r="L146" s="149" t="str">
        <f t="shared" si="14"/>
        <v/>
      </c>
      <c r="M146" s="148" t="str">
        <f t="shared" si="15"/>
        <v/>
      </c>
      <c r="N146" s="161"/>
      <c r="O146" s="161"/>
      <c r="P146" s="161"/>
      <c r="Q146" s="161"/>
      <c r="R146" s="161"/>
      <c r="S146" s="161"/>
      <c r="T146" s="161"/>
      <c r="U146" s="161"/>
      <c r="V146" s="161"/>
      <c r="W146" s="161"/>
      <c r="X146" s="162"/>
      <c r="Y146" s="161"/>
      <c r="Z146" s="161"/>
      <c r="AA146" s="162"/>
      <c r="AB146" s="162"/>
      <c r="AC146" s="161"/>
      <c r="AD146" s="161"/>
      <c r="AE146" s="161"/>
      <c r="AF146" s="160"/>
    </row>
    <row r="147" spans="1:32" ht="16" hidden="1" thickBot="1" x14ac:dyDescent="0.25">
      <c r="A147" s="155" t="str">
        <f>IF(B147="","",MAX(A$110:A146)+1)</f>
        <v/>
      </c>
      <c r="B147" s="155" t="str">
        <f t="shared" si="9"/>
        <v/>
      </c>
      <c r="C147" s="154" t="str">
        <f t="shared" si="10"/>
        <v/>
      </c>
      <c r="E147" s="153" t="str">
        <f t="shared" si="11"/>
        <v/>
      </c>
      <c r="F147" s="152" t="str">
        <f t="shared" si="12"/>
        <v/>
      </c>
      <c r="G147" s="150"/>
      <c r="H147" s="149" t="str">
        <v/>
      </c>
      <c r="I147" s="163" t="str">
        <v/>
      </c>
      <c r="J147" s="150"/>
      <c r="K147" s="149" t="str">
        <f t="shared" si="13"/>
        <v/>
      </c>
      <c r="L147" s="149" t="str">
        <f t="shared" si="14"/>
        <v/>
      </c>
      <c r="M147" s="148" t="str">
        <f t="shared" si="15"/>
        <v/>
      </c>
      <c r="N147" s="161"/>
      <c r="O147" s="161"/>
      <c r="P147" s="161"/>
      <c r="Q147" s="161"/>
      <c r="R147" s="161"/>
      <c r="S147" s="161"/>
      <c r="T147" s="161"/>
      <c r="U147" s="161"/>
      <c r="V147" s="161"/>
      <c r="W147" s="161"/>
      <c r="X147" s="162"/>
      <c r="Y147" s="161"/>
      <c r="Z147" s="161"/>
      <c r="AA147" s="162"/>
      <c r="AB147" s="162"/>
      <c r="AC147" s="161"/>
      <c r="AD147" s="161"/>
      <c r="AE147" s="161"/>
      <c r="AF147" s="160"/>
    </row>
    <row r="148" spans="1:32" ht="16" hidden="1" thickBot="1" x14ac:dyDescent="0.25">
      <c r="A148" s="155" t="str">
        <f>IF(B148="","",MAX(A$110:A147)+1)</f>
        <v/>
      </c>
      <c r="B148" s="155" t="str">
        <f t="shared" si="9"/>
        <v/>
      </c>
      <c r="C148" s="154" t="str">
        <f t="shared" si="10"/>
        <v/>
      </c>
      <c r="E148" s="153" t="str">
        <f t="shared" si="11"/>
        <v/>
      </c>
      <c r="F148" s="152" t="str">
        <f t="shared" si="12"/>
        <v/>
      </c>
      <c r="G148" s="150"/>
      <c r="H148" s="149" t="str">
        <v/>
      </c>
      <c r="I148" s="163" t="str">
        <v/>
      </c>
      <c r="J148" s="150"/>
      <c r="K148" s="149" t="str">
        <f t="shared" si="13"/>
        <v/>
      </c>
      <c r="L148" s="149" t="str">
        <f t="shared" si="14"/>
        <v/>
      </c>
      <c r="M148" s="148" t="str">
        <f t="shared" si="15"/>
        <v/>
      </c>
      <c r="N148" s="161"/>
      <c r="O148" s="161"/>
      <c r="P148" s="161"/>
      <c r="Q148" s="161"/>
      <c r="R148" s="161"/>
      <c r="S148" s="161"/>
      <c r="T148" s="161"/>
      <c r="U148" s="161"/>
      <c r="V148" s="161"/>
      <c r="W148" s="161"/>
      <c r="X148" s="162"/>
      <c r="Y148" s="161"/>
      <c r="Z148" s="161"/>
      <c r="AA148" s="162"/>
      <c r="AB148" s="162"/>
      <c r="AC148" s="161"/>
      <c r="AD148" s="161"/>
      <c r="AE148" s="161"/>
      <c r="AF148" s="160"/>
    </row>
    <row r="149" spans="1:32" ht="16" hidden="1" thickBot="1" x14ac:dyDescent="0.25">
      <c r="A149" s="155" t="str">
        <f>IF(B149="","",MAX(A$110:A148)+1)</f>
        <v/>
      </c>
      <c r="B149" s="155" t="str">
        <f t="shared" si="9"/>
        <v/>
      </c>
      <c r="C149" s="154" t="str">
        <f t="shared" si="10"/>
        <v/>
      </c>
      <c r="E149" s="153" t="str">
        <f t="shared" si="11"/>
        <v/>
      </c>
      <c r="F149" s="152" t="str">
        <f t="shared" si="12"/>
        <v/>
      </c>
      <c r="G149" s="150"/>
      <c r="H149" s="149" t="str">
        <v/>
      </c>
      <c r="I149" s="163" t="str">
        <v/>
      </c>
      <c r="J149" s="150"/>
      <c r="K149" s="149" t="str">
        <f t="shared" si="13"/>
        <v/>
      </c>
      <c r="L149" s="149" t="str">
        <f t="shared" si="14"/>
        <v/>
      </c>
      <c r="M149" s="148" t="str">
        <f t="shared" si="15"/>
        <v/>
      </c>
      <c r="N149" s="161"/>
      <c r="O149" s="161"/>
      <c r="P149" s="161"/>
      <c r="Q149" s="161"/>
      <c r="R149" s="161"/>
      <c r="S149" s="161"/>
      <c r="T149" s="161"/>
      <c r="U149" s="161"/>
      <c r="V149" s="161"/>
      <c r="W149" s="161"/>
      <c r="X149" s="162"/>
      <c r="Y149" s="161"/>
      <c r="Z149" s="161"/>
      <c r="AA149" s="162"/>
      <c r="AB149" s="162"/>
      <c r="AC149" s="161"/>
      <c r="AD149" s="161"/>
      <c r="AE149" s="161"/>
      <c r="AF149" s="160"/>
    </row>
    <row r="150" spans="1:32" ht="16" hidden="1" thickBot="1" x14ac:dyDescent="0.25">
      <c r="A150" s="155" t="str">
        <f>IF(B150="","",MAX(A$110:A149)+1)</f>
        <v/>
      </c>
      <c r="B150" s="155" t="str">
        <f t="shared" si="9"/>
        <v/>
      </c>
      <c r="C150" s="154" t="str">
        <f t="shared" si="10"/>
        <v/>
      </c>
      <c r="E150" s="153" t="str">
        <f t="shared" si="11"/>
        <v/>
      </c>
      <c r="F150" s="152" t="str">
        <f t="shared" si="12"/>
        <v/>
      </c>
      <c r="G150" s="150"/>
      <c r="H150" s="149" t="str">
        <v/>
      </c>
      <c r="I150" s="163" t="str">
        <v/>
      </c>
      <c r="J150" s="150"/>
      <c r="K150" s="149" t="str">
        <f t="shared" si="13"/>
        <v/>
      </c>
      <c r="L150" s="149" t="str">
        <f t="shared" si="14"/>
        <v/>
      </c>
      <c r="M150" s="148" t="str">
        <f t="shared" si="15"/>
        <v/>
      </c>
      <c r="N150" s="161"/>
      <c r="O150" s="161"/>
      <c r="P150" s="161"/>
      <c r="Q150" s="161"/>
      <c r="R150" s="161"/>
      <c r="S150" s="161"/>
      <c r="T150" s="161"/>
      <c r="U150" s="161"/>
      <c r="V150" s="161"/>
      <c r="W150" s="161"/>
      <c r="X150" s="162"/>
      <c r="Y150" s="161"/>
      <c r="Z150" s="161"/>
      <c r="AA150" s="162"/>
      <c r="AB150" s="162"/>
      <c r="AC150" s="161"/>
      <c r="AD150" s="161"/>
      <c r="AE150" s="161"/>
      <c r="AF150" s="160"/>
    </row>
    <row r="151" spans="1:32" ht="16" hidden="1" thickBot="1" x14ac:dyDescent="0.25">
      <c r="A151" s="155" t="str">
        <f>IF(B151="","",MAX(A$110:A150)+1)</f>
        <v/>
      </c>
      <c r="B151" s="155" t="str">
        <f t="shared" si="9"/>
        <v/>
      </c>
      <c r="C151" s="154" t="str">
        <f t="shared" si="10"/>
        <v/>
      </c>
      <c r="E151" s="153" t="str">
        <f t="shared" si="11"/>
        <v/>
      </c>
      <c r="F151" s="152" t="str">
        <f t="shared" si="12"/>
        <v/>
      </c>
      <c r="G151" s="150"/>
      <c r="H151" s="149" t="str">
        <v/>
      </c>
      <c r="I151" s="163" t="str">
        <v/>
      </c>
      <c r="J151" s="150"/>
      <c r="K151" s="149" t="str">
        <f t="shared" si="13"/>
        <v/>
      </c>
      <c r="L151" s="149" t="str">
        <f t="shared" si="14"/>
        <v/>
      </c>
      <c r="M151" s="148" t="str">
        <f t="shared" si="15"/>
        <v/>
      </c>
      <c r="N151" s="161"/>
      <c r="O151" s="161"/>
      <c r="P151" s="161"/>
      <c r="Q151" s="161"/>
      <c r="R151" s="161"/>
      <c r="S151" s="161"/>
      <c r="T151" s="161"/>
      <c r="U151" s="161"/>
      <c r="V151" s="161"/>
      <c r="W151" s="161"/>
      <c r="X151" s="162"/>
      <c r="Y151" s="161"/>
      <c r="Z151" s="161"/>
      <c r="AA151" s="162"/>
      <c r="AB151" s="162"/>
      <c r="AC151" s="161"/>
      <c r="AD151" s="161"/>
      <c r="AE151" s="161"/>
      <c r="AF151" s="160"/>
    </row>
    <row r="152" spans="1:32" ht="16" hidden="1" thickBot="1" x14ac:dyDescent="0.25">
      <c r="A152" s="155" t="str">
        <f>IF(B152="","",MAX(A$110:A151)+1)</f>
        <v/>
      </c>
      <c r="B152" s="155" t="str">
        <f t="shared" si="9"/>
        <v/>
      </c>
      <c r="C152" s="154" t="str">
        <f t="shared" si="10"/>
        <v/>
      </c>
      <c r="E152" s="153" t="str">
        <f t="shared" si="11"/>
        <v/>
      </c>
      <c r="F152" s="152" t="str">
        <f t="shared" si="12"/>
        <v/>
      </c>
      <c r="G152" s="150"/>
      <c r="H152" s="149" t="str">
        <v/>
      </c>
      <c r="I152" s="151" t="str">
        <v/>
      </c>
      <c r="J152" s="150"/>
      <c r="K152" s="149" t="str">
        <f t="shared" si="13"/>
        <v/>
      </c>
      <c r="L152" s="149" t="str">
        <f t="shared" si="14"/>
        <v/>
      </c>
      <c r="M152" s="148" t="str">
        <f t="shared" si="15"/>
        <v/>
      </c>
      <c r="N152" s="157"/>
      <c r="O152" s="157"/>
      <c r="P152" s="157"/>
      <c r="Q152" s="157"/>
      <c r="R152" s="159"/>
      <c r="S152" s="157"/>
      <c r="T152" s="157"/>
      <c r="U152" s="157"/>
      <c r="V152" s="157"/>
      <c r="W152" s="157"/>
      <c r="X152" s="158"/>
      <c r="Y152" s="157"/>
      <c r="Z152" s="157"/>
      <c r="AA152" s="158"/>
      <c r="AB152" s="158"/>
      <c r="AC152" s="157"/>
      <c r="AD152" s="157"/>
      <c r="AE152" s="157"/>
      <c r="AF152" s="156"/>
    </row>
    <row r="153" spans="1:32" ht="16" hidden="1" thickBot="1" x14ac:dyDescent="0.25">
      <c r="A153" s="155" t="str">
        <f>IF(B153="","",MAX(A$110:A152)+1)</f>
        <v/>
      </c>
      <c r="B153" s="155" t="str">
        <f t="shared" si="9"/>
        <v/>
      </c>
      <c r="C153" s="154" t="str">
        <f t="shared" si="10"/>
        <v/>
      </c>
      <c r="E153" s="153" t="str">
        <f t="shared" si="11"/>
        <v/>
      </c>
      <c r="F153" s="152" t="str">
        <f t="shared" si="12"/>
        <v/>
      </c>
      <c r="G153" s="150"/>
      <c r="H153" s="149" t="str">
        <v/>
      </c>
      <c r="I153" s="151" t="str">
        <v/>
      </c>
      <c r="J153" s="150"/>
      <c r="K153" s="149" t="str">
        <f t="shared" si="13"/>
        <v/>
      </c>
      <c r="L153" s="149" t="str">
        <f t="shared" si="14"/>
        <v/>
      </c>
      <c r="M153" s="148" t="str">
        <f t="shared" si="15"/>
        <v/>
      </c>
      <c r="N153" s="157"/>
      <c r="O153" s="157"/>
      <c r="P153" s="157"/>
      <c r="Q153" s="157"/>
      <c r="R153" s="159"/>
      <c r="S153" s="157"/>
      <c r="T153" s="157"/>
      <c r="U153" s="157"/>
      <c r="V153" s="157"/>
      <c r="W153" s="157"/>
      <c r="X153" s="158"/>
      <c r="Y153" s="157"/>
      <c r="Z153" s="157"/>
      <c r="AA153" s="158"/>
      <c r="AB153" s="158"/>
      <c r="AC153" s="157"/>
      <c r="AD153" s="157"/>
      <c r="AE153" s="157"/>
      <c r="AF153" s="156"/>
    </row>
    <row r="154" spans="1:32" ht="16" hidden="1" thickBot="1" x14ac:dyDescent="0.25">
      <c r="A154" s="155" t="str">
        <f>IF(B154="","",MAX(A$110:A153)+1)</f>
        <v/>
      </c>
      <c r="B154" s="155" t="str">
        <f t="shared" si="9"/>
        <v/>
      </c>
      <c r="C154" s="154" t="str">
        <f t="shared" si="10"/>
        <v/>
      </c>
      <c r="E154" s="153" t="str">
        <f t="shared" si="11"/>
        <v/>
      </c>
      <c r="F154" s="152" t="str">
        <f t="shared" si="12"/>
        <v/>
      </c>
      <c r="G154" s="150"/>
      <c r="H154" s="149" t="str">
        <v/>
      </c>
      <c r="I154" s="151" t="str">
        <v/>
      </c>
      <c r="J154" s="150"/>
      <c r="K154" s="149" t="str">
        <f t="shared" si="13"/>
        <v/>
      </c>
      <c r="L154" s="149" t="str">
        <f t="shared" si="14"/>
        <v/>
      </c>
      <c r="M154" s="148" t="str">
        <f t="shared" si="15"/>
        <v/>
      </c>
      <c r="N154" s="157"/>
      <c r="O154" s="157"/>
      <c r="P154" s="157"/>
      <c r="Q154" s="157"/>
      <c r="R154" s="159"/>
      <c r="S154" s="157"/>
      <c r="T154" s="157"/>
      <c r="U154" s="157"/>
      <c r="V154" s="157"/>
      <c r="W154" s="157"/>
      <c r="X154" s="158"/>
      <c r="Y154" s="157"/>
      <c r="Z154" s="157"/>
      <c r="AA154" s="158"/>
      <c r="AB154" s="158"/>
      <c r="AC154" s="157"/>
      <c r="AD154" s="157"/>
      <c r="AE154" s="157"/>
      <c r="AF154" s="156"/>
    </row>
    <row r="155" spans="1:32" ht="16" hidden="1" thickBot="1" x14ac:dyDescent="0.25">
      <c r="A155" s="155" t="str">
        <f>IF(B155="","",MAX(A$110:A154)+1)</f>
        <v/>
      </c>
      <c r="B155" s="155" t="str">
        <f t="shared" si="9"/>
        <v/>
      </c>
      <c r="C155" s="154" t="str">
        <f t="shared" si="10"/>
        <v/>
      </c>
      <c r="E155" s="153" t="str">
        <f t="shared" si="11"/>
        <v/>
      </c>
      <c r="F155" s="152" t="str">
        <f t="shared" si="12"/>
        <v/>
      </c>
      <c r="G155" s="150"/>
      <c r="H155" s="149" t="str">
        <v/>
      </c>
      <c r="I155" s="151" t="str">
        <v/>
      </c>
      <c r="J155" s="150"/>
      <c r="K155" s="149" t="str">
        <f t="shared" si="13"/>
        <v/>
      </c>
      <c r="L155" s="149" t="str">
        <f t="shared" si="14"/>
        <v/>
      </c>
      <c r="M155" s="148" t="str">
        <f t="shared" si="15"/>
        <v/>
      </c>
      <c r="N155" s="157"/>
      <c r="O155" s="157"/>
      <c r="P155" s="157"/>
      <c r="Q155" s="157"/>
      <c r="R155" s="159"/>
      <c r="S155" s="157"/>
      <c r="T155" s="157"/>
      <c r="U155" s="157"/>
      <c r="V155" s="157"/>
      <c r="W155" s="157"/>
      <c r="X155" s="158"/>
      <c r="Y155" s="157"/>
      <c r="Z155" s="157"/>
      <c r="AA155" s="158"/>
      <c r="AB155" s="158"/>
      <c r="AC155" s="157"/>
      <c r="AD155" s="157"/>
      <c r="AE155" s="157"/>
      <c r="AF155" s="156"/>
    </row>
    <row r="156" spans="1:32" ht="16" hidden="1" thickBot="1" x14ac:dyDescent="0.25">
      <c r="A156" s="155" t="str">
        <f>IF(B156="","",MAX(A$110:A155)+1)</f>
        <v/>
      </c>
      <c r="B156" s="155" t="str">
        <f t="shared" si="9"/>
        <v/>
      </c>
      <c r="C156" s="154" t="str">
        <f t="shared" si="10"/>
        <v/>
      </c>
      <c r="E156" s="153" t="str">
        <f t="shared" si="11"/>
        <v/>
      </c>
      <c r="F156" s="152" t="str">
        <f t="shared" si="12"/>
        <v/>
      </c>
      <c r="G156" s="150"/>
      <c r="H156" s="149" t="str">
        <v/>
      </c>
      <c r="I156" s="151" t="str">
        <v/>
      </c>
      <c r="J156" s="150"/>
      <c r="K156" s="149" t="str">
        <f t="shared" si="13"/>
        <v/>
      </c>
      <c r="L156" s="149" t="str">
        <f t="shared" si="14"/>
        <v/>
      </c>
      <c r="M156" s="148" t="str">
        <f t="shared" si="15"/>
        <v/>
      </c>
      <c r="N156" s="157"/>
      <c r="O156" s="157"/>
      <c r="P156" s="157"/>
      <c r="Q156" s="157"/>
      <c r="R156" s="159"/>
      <c r="S156" s="157"/>
      <c r="T156" s="157"/>
      <c r="U156" s="157"/>
      <c r="V156" s="157"/>
      <c r="W156" s="157"/>
      <c r="X156" s="158"/>
      <c r="Y156" s="157"/>
      <c r="Z156" s="157"/>
      <c r="AA156" s="158"/>
      <c r="AB156" s="158"/>
      <c r="AC156" s="157"/>
      <c r="AD156" s="157"/>
      <c r="AE156" s="157"/>
      <c r="AF156" s="156"/>
    </row>
    <row r="157" spans="1:32" ht="16" hidden="1" thickBot="1" x14ac:dyDescent="0.25">
      <c r="A157" s="155" t="str">
        <f>IF(B157="","",MAX(A$110:A156)+1)</f>
        <v/>
      </c>
      <c r="B157" s="155" t="str">
        <f t="shared" si="9"/>
        <v/>
      </c>
      <c r="C157" s="154" t="str">
        <f t="shared" si="10"/>
        <v/>
      </c>
      <c r="E157" s="153" t="str">
        <f t="shared" si="11"/>
        <v/>
      </c>
      <c r="F157" s="152" t="str">
        <f t="shared" si="12"/>
        <v/>
      </c>
      <c r="G157" s="150"/>
      <c r="H157" s="149" t="str">
        <v/>
      </c>
      <c r="I157" s="151" t="str">
        <v/>
      </c>
      <c r="J157" s="150"/>
      <c r="K157" s="149" t="str">
        <f t="shared" si="13"/>
        <v/>
      </c>
      <c r="L157" s="149" t="str">
        <f t="shared" si="14"/>
        <v/>
      </c>
      <c r="M157" s="148" t="str">
        <f t="shared" si="15"/>
        <v/>
      </c>
      <c r="N157" s="157"/>
      <c r="O157" s="157"/>
      <c r="P157" s="157"/>
      <c r="Q157" s="157"/>
      <c r="R157" s="159"/>
      <c r="S157" s="157"/>
      <c r="T157" s="157"/>
      <c r="U157" s="157"/>
      <c r="V157" s="157"/>
      <c r="W157" s="157"/>
      <c r="X157" s="158"/>
      <c r="Y157" s="157"/>
      <c r="Z157" s="157"/>
      <c r="AA157" s="158"/>
      <c r="AB157" s="158"/>
      <c r="AC157" s="157"/>
      <c r="AD157" s="157"/>
      <c r="AE157" s="157"/>
      <c r="AF157" s="156"/>
    </row>
    <row r="158" spans="1:32" ht="16" hidden="1" thickBot="1" x14ac:dyDescent="0.25">
      <c r="A158" s="155" t="str">
        <f>IF(B158="","",MAX(A$110:A157)+1)</f>
        <v/>
      </c>
      <c r="B158" s="155" t="str">
        <f t="shared" si="9"/>
        <v/>
      </c>
      <c r="C158" s="154" t="str">
        <f t="shared" si="10"/>
        <v/>
      </c>
      <c r="E158" s="153" t="str">
        <f t="shared" si="11"/>
        <v/>
      </c>
      <c r="F158" s="152" t="str">
        <f t="shared" si="12"/>
        <v/>
      </c>
      <c r="G158" s="150"/>
      <c r="H158" s="149" t="str">
        <v/>
      </c>
      <c r="I158" s="151" t="str">
        <v/>
      </c>
      <c r="J158" s="150"/>
      <c r="K158" s="149" t="str">
        <f t="shared" si="13"/>
        <v/>
      </c>
      <c r="L158" s="149" t="str">
        <f t="shared" si="14"/>
        <v/>
      </c>
      <c r="M158" s="148" t="str">
        <f t="shared" si="15"/>
        <v/>
      </c>
      <c r="N158" s="157"/>
      <c r="O158" s="157"/>
      <c r="P158" s="157"/>
      <c r="Q158" s="157"/>
      <c r="R158" s="159"/>
      <c r="S158" s="157"/>
      <c r="T158" s="157"/>
      <c r="U158" s="157"/>
      <c r="V158" s="157"/>
      <c r="W158" s="157"/>
      <c r="X158" s="158"/>
      <c r="Y158" s="157"/>
      <c r="Z158" s="157"/>
      <c r="AA158" s="158"/>
      <c r="AB158" s="158"/>
      <c r="AC158" s="157"/>
      <c r="AD158" s="157"/>
      <c r="AE158" s="157"/>
      <c r="AF158" s="156"/>
    </row>
    <row r="159" spans="1:32" ht="16" hidden="1" thickBot="1" x14ac:dyDescent="0.25">
      <c r="A159" s="155" t="str">
        <f>IF(B159="","",MAX(A$110:A158)+1)</f>
        <v/>
      </c>
      <c r="B159" s="155" t="str">
        <f t="shared" si="9"/>
        <v/>
      </c>
      <c r="C159" s="154" t="str">
        <f t="shared" si="10"/>
        <v/>
      </c>
      <c r="E159" s="153" t="str">
        <f t="shared" si="11"/>
        <v/>
      </c>
      <c r="F159" s="152" t="str">
        <f t="shared" si="12"/>
        <v/>
      </c>
      <c r="G159" s="150"/>
      <c r="H159" s="149" t="str">
        <v/>
      </c>
      <c r="I159" s="151" t="str">
        <v/>
      </c>
      <c r="J159" s="150"/>
      <c r="K159" s="149" t="str">
        <f t="shared" si="13"/>
        <v/>
      </c>
      <c r="L159" s="149" t="str">
        <f t="shared" si="14"/>
        <v/>
      </c>
      <c r="M159" s="148" t="str">
        <f t="shared" si="15"/>
        <v/>
      </c>
      <c r="N159" s="157"/>
      <c r="O159" s="157"/>
      <c r="P159" s="157"/>
      <c r="Q159" s="157"/>
      <c r="R159" s="159"/>
      <c r="S159" s="157"/>
      <c r="T159" s="157"/>
      <c r="U159" s="157"/>
      <c r="V159" s="157"/>
      <c r="W159" s="157"/>
      <c r="X159" s="158"/>
      <c r="Y159" s="157"/>
      <c r="Z159" s="157"/>
      <c r="AA159" s="158"/>
      <c r="AB159" s="158"/>
      <c r="AC159" s="157"/>
      <c r="AD159" s="157"/>
      <c r="AE159" s="157"/>
      <c r="AF159" s="156"/>
    </row>
    <row r="160" spans="1:32" ht="16" hidden="1" thickBot="1" x14ac:dyDescent="0.25">
      <c r="A160" s="155" t="str">
        <f>IF(B160="","",MAX(A$110:A159)+1)</f>
        <v/>
      </c>
      <c r="B160" s="155" t="str">
        <f t="shared" si="9"/>
        <v/>
      </c>
      <c r="C160" s="154" t="str">
        <f t="shared" si="10"/>
        <v/>
      </c>
      <c r="E160" s="153" t="str">
        <f t="shared" si="11"/>
        <v/>
      </c>
      <c r="F160" s="152" t="str">
        <f t="shared" si="12"/>
        <v/>
      </c>
      <c r="G160" s="150"/>
      <c r="H160" s="149" t="str">
        <v/>
      </c>
      <c r="I160" s="151" t="str">
        <v/>
      </c>
      <c r="J160" s="150"/>
      <c r="K160" s="149" t="str">
        <f t="shared" si="13"/>
        <v/>
      </c>
      <c r="L160" s="149" t="str">
        <f t="shared" si="14"/>
        <v/>
      </c>
      <c r="M160" s="148" t="str">
        <f t="shared" si="15"/>
        <v/>
      </c>
      <c r="N160" s="157"/>
      <c r="O160" s="157"/>
      <c r="P160" s="157"/>
      <c r="Q160" s="157"/>
      <c r="R160" s="159"/>
      <c r="S160" s="157"/>
      <c r="T160" s="157"/>
      <c r="U160" s="157"/>
      <c r="V160" s="157"/>
      <c r="W160" s="157"/>
      <c r="X160" s="158"/>
      <c r="Y160" s="157"/>
      <c r="Z160" s="157"/>
      <c r="AA160" s="158"/>
      <c r="AB160" s="158"/>
      <c r="AC160" s="157"/>
      <c r="AD160" s="157"/>
      <c r="AE160" s="157"/>
      <c r="AF160" s="156"/>
    </row>
    <row r="161" spans="1:32" ht="16" hidden="1" thickBot="1" x14ac:dyDescent="0.25">
      <c r="A161" s="155" t="str">
        <f>IF(B161="","",MAX(A$110:A160)+1)</f>
        <v/>
      </c>
      <c r="B161" s="155" t="str">
        <f t="shared" si="9"/>
        <v/>
      </c>
      <c r="C161" s="154" t="str">
        <f t="shared" si="10"/>
        <v/>
      </c>
      <c r="E161" s="153" t="str">
        <f t="shared" si="11"/>
        <v/>
      </c>
      <c r="F161" s="152" t="str">
        <f t="shared" si="12"/>
        <v/>
      </c>
      <c r="G161" s="150"/>
      <c r="H161" s="149" t="str">
        <v/>
      </c>
      <c r="I161" s="151" t="str">
        <v/>
      </c>
      <c r="J161" s="150"/>
      <c r="K161" s="149" t="str">
        <f t="shared" si="13"/>
        <v/>
      </c>
      <c r="L161" s="149" t="str">
        <f t="shared" si="14"/>
        <v/>
      </c>
      <c r="M161" s="148" t="str">
        <f t="shared" si="15"/>
        <v/>
      </c>
      <c r="N161" s="157"/>
      <c r="O161" s="157"/>
      <c r="P161" s="157"/>
      <c r="Q161" s="157"/>
      <c r="R161" s="159"/>
      <c r="S161" s="157"/>
      <c r="T161" s="157"/>
      <c r="U161" s="157"/>
      <c r="V161" s="157"/>
      <c r="W161" s="157"/>
      <c r="X161" s="158"/>
      <c r="Y161" s="157"/>
      <c r="Z161" s="157"/>
      <c r="AA161" s="158"/>
      <c r="AB161" s="158"/>
      <c r="AC161" s="157"/>
      <c r="AD161" s="157"/>
      <c r="AE161" s="157"/>
      <c r="AF161" s="156"/>
    </row>
    <row r="162" spans="1:32" ht="16" hidden="1" thickBot="1" x14ac:dyDescent="0.25">
      <c r="A162" s="155" t="str">
        <f>IF(B162="","",MAX(A$110:A161)+1)</f>
        <v/>
      </c>
      <c r="B162" s="155" t="str">
        <f t="shared" si="9"/>
        <v/>
      </c>
      <c r="C162" s="154" t="str">
        <f t="shared" si="10"/>
        <v/>
      </c>
      <c r="E162" s="153" t="str">
        <f t="shared" si="11"/>
        <v/>
      </c>
      <c r="F162" s="152" t="str">
        <f t="shared" si="12"/>
        <v/>
      </c>
      <c r="G162" s="150"/>
      <c r="H162" s="149" t="str">
        <v/>
      </c>
      <c r="I162" s="151" t="str">
        <v/>
      </c>
      <c r="J162" s="150"/>
      <c r="K162" s="149" t="str">
        <f t="shared" si="13"/>
        <v/>
      </c>
      <c r="L162" s="149" t="str">
        <f t="shared" si="14"/>
        <v/>
      </c>
      <c r="M162" s="148" t="str">
        <f t="shared" si="15"/>
        <v/>
      </c>
      <c r="N162" s="157"/>
      <c r="O162" s="157"/>
      <c r="P162" s="157"/>
      <c r="Q162" s="157"/>
      <c r="R162" s="159"/>
      <c r="S162" s="157"/>
      <c r="T162" s="157"/>
      <c r="U162" s="157"/>
      <c r="V162" s="157"/>
      <c r="W162" s="157"/>
      <c r="X162" s="158"/>
      <c r="Y162" s="157"/>
      <c r="Z162" s="157"/>
      <c r="AA162" s="158"/>
      <c r="AB162" s="158"/>
      <c r="AC162" s="157"/>
      <c r="AD162" s="157"/>
      <c r="AE162" s="157"/>
      <c r="AF162" s="156"/>
    </row>
    <row r="163" spans="1:32" ht="16" hidden="1" thickBot="1" x14ac:dyDescent="0.25">
      <c r="A163" s="155" t="str">
        <f>IF(B163="","",MAX(A$110:A162)+1)</f>
        <v/>
      </c>
      <c r="B163" s="155" t="str">
        <f t="shared" si="9"/>
        <v/>
      </c>
      <c r="C163" s="154" t="str">
        <f t="shared" si="10"/>
        <v/>
      </c>
      <c r="E163" s="153" t="str">
        <f t="shared" si="11"/>
        <v/>
      </c>
      <c r="F163" s="152" t="str">
        <f t="shared" si="12"/>
        <v/>
      </c>
      <c r="G163" s="150"/>
      <c r="H163" s="149" t="str">
        <v/>
      </c>
      <c r="I163" s="151" t="str">
        <v/>
      </c>
      <c r="J163" s="150"/>
      <c r="K163" s="149" t="str">
        <f t="shared" si="13"/>
        <v/>
      </c>
      <c r="L163" s="149" t="str">
        <f t="shared" si="14"/>
        <v/>
      </c>
      <c r="M163" s="148" t="str">
        <f t="shared" si="15"/>
        <v/>
      </c>
      <c r="N163" s="157"/>
      <c r="O163" s="157"/>
      <c r="P163" s="157"/>
      <c r="Q163" s="157"/>
      <c r="R163" s="159"/>
      <c r="S163" s="157"/>
      <c r="T163" s="157"/>
      <c r="U163" s="157"/>
      <c r="V163" s="157"/>
      <c r="W163" s="157"/>
      <c r="X163" s="158"/>
      <c r="Y163" s="157"/>
      <c r="Z163" s="157"/>
      <c r="AA163" s="158"/>
      <c r="AB163" s="158"/>
      <c r="AC163" s="157"/>
      <c r="AD163" s="157"/>
      <c r="AE163" s="157"/>
      <c r="AF163" s="156"/>
    </row>
    <row r="164" spans="1:32" ht="16" hidden="1" thickBot="1" x14ac:dyDescent="0.25">
      <c r="A164" s="155" t="str">
        <f>IF(B164="","",MAX(A$110:A163)+1)</f>
        <v/>
      </c>
      <c r="B164" s="155" t="str">
        <f t="shared" si="9"/>
        <v/>
      </c>
      <c r="C164" s="154" t="str">
        <f t="shared" si="10"/>
        <v/>
      </c>
      <c r="E164" s="153" t="str">
        <f t="shared" si="11"/>
        <v/>
      </c>
      <c r="F164" s="152" t="str">
        <f t="shared" si="12"/>
        <v/>
      </c>
      <c r="G164" s="150"/>
      <c r="H164" s="149" t="str">
        <v/>
      </c>
      <c r="I164" s="151" t="str">
        <v/>
      </c>
      <c r="J164" s="150"/>
      <c r="K164" s="149" t="str">
        <f t="shared" si="13"/>
        <v/>
      </c>
      <c r="L164" s="149" t="str">
        <f t="shared" si="14"/>
        <v/>
      </c>
      <c r="M164" s="148" t="str">
        <f t="shared" si="15"/>
        <v/>
      </c>
      <c r="N164" s="157"/>
      <c r="O164" s="157"/>
      <c r="P164" s="157"/>
      <c r="Q164" s="157"/>
      <c r="R164" s="159"/>
      <c r="S164" s="157"/>
      <c r="T164" s="157"/>
      <c r="U164" s="157"/>
      <c r="V164" s="157"/>
      <c r="W164" s="157"/>
      <c r="X164" s="158"/>
      <c r="Y164" s="157"/>
      <c r="Z164" s="157"/>
      <c r="AA164" s="158"/>
      <c r="AB164" s="158"/>
      <c r="AC164" s="157"/>
      <c r="AD164" s="157"/>
      <c r="AE164" s="157"/>
      <c r="AF164" s="156"/>
    </row>
    <row r="165" spans="1:32" ht="16" hidden="1" thickBot="1" x14ac:dyDescent="0.25">
      <c r="A165" s="155" t="str">
        <f>IF(B165="","",MAX(A$110:A164)+1)</f>
        <v/>
      </c>
      <c r="B165" s="155" t="str">
        <f t="shared" si="9"/>
        <v/>
      </c>
      <c r="C165" s="154" t="str">
        <f t="shared" si="10"/>
        <v/>
      </c>
      <c r="E165" s="153" t="str">
        <f t="shared" si="11"/>
        <v/>
      </c>
      <c r="F165" s="152" t="str">
        <f t="shared" si="12"/>
        <v/>
      </c>
      <c r="G165" s="150"/>
      <c r="H165" s="149" t="str">
        <v/>
      </c>
      <c r="I165" s="151" t="str">
        <v/>
      </c>
      <c r="J165" s="150"/>
      <c r="K165" s="149" t="str">
        <f t="shared" si="13"/>
        <v/>
      </c>
      <c r="L165" s="149" t="str">
        <f t="shared" si="14"/>
        <v/>
      </c>
      <c r="M165" s="148" t="str">
        <f t="shared" si="15"/>
        <v/>
      </c>
      <c r="N165" s="157"/>
      <c r="O165" s="157"/>
      <c r="P165" s="157"/>
      <c r="Q165" s="157"/>
      <c r="R165" s="159"/>
      <c r="S165" s="157"/>
      <c r="T165" s="157"/>
      <c r="U165" s="157"/>
      <c r="V165" s="157"/>
      <c r="W165" s="157"/>
      <c r="X165" s="158"/>
      <c r="Y165" s="157"/>
      <c r="Z165" s="157"/>
      <c r="AA165" s="158"/>
      <c r="AB165" s="158"/>
      <c r="AC165" s="157"/>
      <c r="AD165" s="157"/>
      <c r="AE165" s="157"/>
      <c r="AF165" s="156"/>
    </row>
    <row r="166" spans="1:32" ht="16" hidden="1" thickBot="1" x14ac:dyDescent="0.25">
      <c r="A166" s="155" t="str">
        <f>IF(B166="","",MAX(A$110:A165)+1)</f>
        <v/>
      </c>
      <c r="B166" s="155" t="str">
        <f t="shared" si="9"/>
        <v/>
      </c>
      <c r="C166" s="154" t="str">
        <f t="shared" si="10"/>
        <v/>
      </c>
      <c r="E166" s="153" t="str">
        <f t="shared" si="11"/>
        <v/>
      </c>
      <c r="F166" s="152" t="str">
        <f t="shared" si="12"/>
        <v/>
      </c>
      <c r="G166" s="150"/>
      <c r="H166" s="149" t="str">
        <v/>
      </c>
      <c r="I166" s="151" t="str">
        <v/>
      </c>
      <c r="J166" s="150"/>
      <c r="K166" s="149" t="str">
        <f t="shared" si="13"/>
        <v/>
      </c>
      <c r="L166" s="149" t="str">
        <f t="shared" si="14"/>
        <v/>
      </c>
      <c r="M166" s="148" t="str">
        <f t="shared" si="15"/>
        <v/>
      </c>
      <c r="N166" s="157"/>
      <c r="O166" s="157"/>
      <c r="P166" s="157"/>
      <c r="Q166" s="157"/>
      <c r="R166" s="159"/>
      <c r="S166" s="157"/>
      <c r="T166" s="157"/>
      <c r="U166" s="157"/>
      <c r="V166" s="157"/>
      <c r="W166" s="157"/>
      <c r="X166" s="158"/>
      <c r="Y166" s="157"/>
      <c r="Z166" s="157"/>
      <c r="AA166" s="158"/>
      <c r="AB166" s="158"/>
      <c r="AC166" s="157"/>
      <c r="AD166" s="157"/>
      <c r="AE166" s="157"/>
      <c r="AF166" s="156"/>
    </row>
    <row r="167" spans="1:32" ht="16" hidden="1" thickBot="1" x14ac:dyDescent="0.25">
      <c r="A167" s="155" t="str">
        <f>IF(B167="","",MAX(A$110:A166)+1)</f>
        <v/>
      </c>
      <c r="B167" s="155" t="str">
        <f t="shared" si="9"/>
        <v/>
      </c>
      <c r="C167" s="154" t="str">
        <f t="shared" si="10"/>
        <v/>
      </c>
      <c r="E167" s="153" t="str">
        <f t="shared" si="11"/>
        <v/>
      </c>
      <c r="F167" s="152" t="str">
        <f t="shared" si="12"/>
        <v/>
      </c>
      <c r="G167" s="150"/>
      <c r="H167" s="149" t="str">
        <v/>
      </c>
      <c r="I167" s="151" t="str">
        <v/>
      </c>
      <c r="J167" s="150"/>
      <c r="K167" s="149" t="str">
        <f t="shared" si="13"/>
        <v/>
      </c>
      <c r="L167" s="149" t="str">
        <f t="shared" si="14"/>
        <v/>
      </c>
      <c r="M167" s="148" t="str">
        <f t="shared" si="15"/>
        <v/>
      </c>
      <c r="N167" s="157"/>
      <c r="O167" s="157"/>
      <c r="P167" s="157"/>
      <c r="Q167" s="157"/>
      <c r="R167" s="159"/>
      <c r="S167" s="157"/>
      <c r="T167" s="157"/>
      <c r="U167" s="157"/>
      <c r="V167" s="157"/>
      <c r="W167" s="157"/>
      <c r="X167" s="158"/>
      <c r="Y167" s="157"/>
      <c r="Z167" s="157"/>
      <c r="AA167" s="158"/>
      <c r="AB167" s="158"/>
      <c r="AC167" s="157"/>
      <c r="AD167" s="157"/>
      <c r="AE167" s="157"/>
      <c r="AF167" s="156"/>
    </row>
    <row r="168" spans="1:32" ht="16" hidden="1" thickBot="1" x14ac:dyDescent="0.25">
      <c r="A168" s="155" t="str">
        <f>IF(B168="","",MAX(A$110:A167)+1)</f>
        <v/>
      </c>
      <c r="B168" s="155" t="str">
        <f t="shared" si="9"/>
        <v/>
      </c>
      <c r="C168" s="154" t="str">
        <f t="shared" si="10"/>
        <v/>
      </c>
      <c r="E168" s="153" t="str">
        <f t="shared" si="11"/>
        <v/>
      </c>
      <c r="F168" s="152" t="str">
        <f t="shared" si="12"/>
        <v/>
      </c>
      <c r="G168" s="150"/>
      <c r="H168" s="149" t="str">
        <v/>
      </c>
      <c r="I168" s="151" t="str">
        <v/>
      </c>
      <c r="J168" s="150"/>
      <c r="K168" s="149" t="str">
        <f t="shared" si="13"/>
        <v/>
      </c>
      <c r="L168" s="149" t="str">
        <f t="shared" si="14"/>
        <v/>
      </c>
      <c r="M168" s="148" t="str">
        <f t="shared" si="15"/>
        <v/>
      </c>
      <c r="N168" s="157"/>
      <c r="O168" s="157"/>
      <c r="P168" s="157"/>
      <c r="Q168" s="157"/>
      <c r="R168" s="159"/>
      <c r="S168" s="157"/>
      <c r="T168" s="157"/>
      <c r="U168" s="157"/>
      <c r="V168" s="157"/>
      <c r="W168" s="157"/>
      <c r="X168" s="158"/>
      <c r="Y168" s="157"/>
      <c r="Z168" s="157"/>
      <c r="AA168" s="158"/>
      <c r="AB168" s="158"/>
      <c r="AC168" s="157"/>
      <c r="AD168" s="157"/>
      <c r="AE168" s="157"/>
      <c r="AF168" s="156"/>
    </row>
    <row r="169" spans="1:32" ht="16" hidden="1" thickBot="1" x14ac:dyDescent="0.25">
      <c r="A169" s="155" t="str">
        <f>IF(B169="","",MAX(A$110:A168)+1)</f>
        <v/>
      </c>
      <c r="B169" s="155" t="str">
        <f t="shared" si="9"/>
        <v/>
      </c>
      <c r="C169" s="154" t="str">
        <f t="shared" si="10"/>
        <v/>
      </c>
      <c r="E169" s="153" t="str">
        <f t="shared" si="11"/>
        <v/>
      </c>
      <c r="F169" s="152" t="str">
        <f t="shared" si="12"/>
        <v/>
      </c>
      <c r="G169" s="150"/>
      <c r="H169" s="149" t="str">
        <v/>
      </c>
      <c r="I169" s="151" t="str">
        <v/>
      </c>
      <c r="J169" s="150"/>
      <c r="K169" s="149" t="str">
        <f t="shared" si="13"/>
        <v/>
      </c>
      <c r="L169" s="149" t="str">
        <f t="shared" si="14"/>
        <v/>
      </c>
      <c r="M169" s="148" t="str">
        <f t="shared" si="15"/>
        <v/>
      </c>
      <c r="N169" s="157"/>
      <c r="O169" s="157"/>
      <c r="P169" s="157"/>
      <c r="Q169" s="157"/>
      <c r="R169" s="159"/>
      <c r="S169" s="157"/>
      <c r="T169" s="157"/>
      <c r="U169" s="157"/>
      <c r="V169" s="157"/>
      <c r="W169" s="157"/>
      <c r="X169" s="158"/>
      <c r="Y169" s="157"/>
      <c r="Z169" s="157"/>
      <c r="AA169" s="158"/>
      <c r="AB169" s="158"/>
      <c r="AC169" s="157"/>
      <c r="AD169" s="157"/>
      <c r="AE169" s="157"/>
      <c r="AF169" s="156"/>
    </row>
    <row r="170" spans="1:32" ht="16" hidden="1" thickBot="1" x14ac:dyDescent="0.25">
      <c r="A170" s="155" t="str">
        <f>IF(B170="","",MAX(A$110:A169)+1)</f>
        <v/>
      </c>
      <c r="B170" s="155" t="str">
        <f t="shared" si="9"/>
        <v/>
      </c>
      <c r="C170" s="154" t="str">
        <f t="shared" si="10"/>
        <v/>
      </c>
      <c r="E170" s="153" t="str">
        <f t="shared" si="11"/>
        <v/>
      </c>
      <c r="F170" s="152" t="str">
        <f t="shared" si="12"/>
        <v/>
      </c>
      <c r="G170" s="150"/>
      <c r="H170" s="149" t="str">
        <v/>
      </c>
      <c r="I170" s="151" t="str">
        <v/>
      </c>
      <c r="J170" s="150"/>
      <c r="K170" s="149" t="str">
        <f t="shared" si="13"/>
        <v/>
      </c>
      <c r="L170" s="149" t="str">
        <f t="shared" si="14"/>
        <v/>
      </c>
      <c r="M170" s="148" t="str">
        <f t="shared" si="15"/>
        <v/>
      </c>
      <c r="N170" s="157"/>
      <c r="O170" s="157"/>
      <c r="P170" s="157"/>
      <c r="Q170" s="157"/>
      <c r="R170" s="159"/>
      <c r="S170" s="157"/>
      <c r="T170" s="157"/>
      <c r="U170" s="157"/>
      <c r="V170" s="157"/>
      <c r="W170" s="157"/>
      <c r="X170" s="158"/>
      <c r="Y170" s="157"/>
      <c r="Z170" s="157"/>
      <c r="AA170" s="158"/>
      <c r="AB170" s="158"/>
      <c r="AC170" s="157"/>
      <c r="AD170" s="157"/>
      <c r="AE170" s="157"/>
      <c r="AF170" s="156"/>
    </row>
    <row r="171" spans="1:32" ht="16" hidden="1" thickBot="1" x14ac:dyDescent="0.25">
      <c r="A171" s="155" t="str">
        <f>IF(B171="","",MAX(A$110:A170)+1)</f>
        <v/>
      </c>
      <c r="B171" s="155" t="str">
        <f t="shared" ref="B171:B202" si="16">IF(E62&gt;0,B62,"")</f>
        <v/>
      </c>
      <c r="C171" s="154" t="str">
        <f t="shared" ref="C171:C202" si="17">IF(E62&gt;0,E62,"")</f>
        <v/>
      </c>
      <c r="E171" s="153" t="str">
        <f t="shared" si="11"/>
        <v/>
      </c>
      <c r="F171" s="152" t="str">
        <f t="shared" si="12"/>
        <v/>
      </c>
      <c r="G171" s="150"/>
      <c r="H171" s="149" t="str">
        <v/>
      </c>
      <c r="I171" s="151" t="str">
        <v/>
      </c>
      <c r="J171" s="150"/>
      <c r="K171" s="149" t="str">
        <f t="shared" si="13"/>
        <v/>
      </c>
      <c r="L171" s="149" t="str">
        <f t="shared" si="14"/>
        <v/>
      </c>
      <c r="M171" s="148" t="str">
        <f t="shared" si="15"/>
        <v/>
      </c>
      <c r="N171" s="157"/>
      <c r="O171" s="157"/>
      <c r="P171" s="157"/>
      <c r="Q171" s="157"/>
      <c r="R171" s="159"/>
      <c r="S171" s="157"/>
      <c r="T171" s="157"/>
      <c r="U171" s="157"/>
      <c r="V171" s="157"/>
      <c r="W171" s="157"/>
      <c r="X171" s="158"/>
      <c r="Y171" s="157"/>
      <c r="Z171" s="157"/>
      <c r="AA171" s="158"/>
      <c r="AB171" s="158"/>
      <c r="AC171" s="157"/>
      <c r="AD171" s="157"/>
      <c r="AE171" s="157"/>
      <c r="AF171" s="156"/>
    </row>
    <row r="172" spans="1:32" ht="16" hidden="1" thickBot="1" x14ac:dyDescent="0.25">
      <c r="A172" s="155" t="str">
        <f>IF(B172="","",MAX(A$110:A171)+1)</f>
        <v/>
      </c>
      <c r="B172" s="155" t="str">
        <f t="shared" si="16"/>
        <v/>
      </c>
      <c r="C172" s="154" t="str">
        <f t="shared" si="17"/>
        <v/>
      </c>
      <c r="E172" s="153" t="str">
        <f t="shared" si="11"/>
        <v/>
      </c>
      <c r="F172" s="152" t="str">
        <f t="shared" si="12"/>
        <v/>
      </c>
      <c r="G172" s="150"/>
      <c r="H172" s="149" t="str">
        <v/>
      </c>
      <c r="I172" s="151" t="str">
        <v/>
      </c>
      <c r="J172" s="150"/>
      <c r="K172" s="149" t="str">
        <f t="shared" si="13"/>
        <v/>
      </c>
      <c r="L172" s="149" t="str">
        <f t="shared" si="14"/>
        <v/>
      </c>
      <c r="M172" s="148" t="str">
        <f t="shared" si="15"/>
        <v/>
      </c>
      <c r="N172" s="157"/>
      <c r="O172" s="157"/>
      <c r="P172" s="157"/>
      <c r="Q172" s="157"/>
      <c r="R172" s="159"/>
      <c r="S172" s="157"/>
      <c r="T172" s="157"/>
      <c r="U172" s="157"/>
      <c r="V172" s="157"/>
      <c r="W172" s="157"/>
      <c r="X172" s="158"/>
      <c r="Y172" s="157"/>
      <c r="Z172" s="157"/>
      <c r="AA172" s="158"/>
      <c r="AB172" s="158"/>
      <c r="AC172" s="157"/>
      <c r="AD172" s="157"/>
      <c r="AE172" s="157"/>
      <c r="AF172" s="156"/>
    </row>
    <row r="173" spans="1:32" ht="16" hidden="1" thickBot="1" x14ac:dyDescent="0.25">
      <c r="A173" s="155" t="str">
        <f>IF(B173="","",MAX(A$110:A172)+1)</f>
        <v/>
      </c>
      <c r="B173" s="155" t="str">
        <f t="shared" si="16"/>
        <v/>
      </c>
      <c r="C173" s="154" t="str">
        <f t="shared" si="17"/>
        <v/>
      </c>
      <c r="E173" s="153" t="str">
        <f t="shared" si="11"/>
        <v/>
      </c>
      <c r="F173" s="152" t="str">
        <f t="shared" si="12"/>
        <v/>
      </c>
      <c r="G173" s="150"/>
      <c r="H173" s="149" t="str">
        <v/>
      </c>
      <c r="I173" s="151" t="str">
        <v/>
      </c>
      <c r="J173" s="150"/>
      <c r="K173" s="149" t="str">
        <f t="shared" si="13"/>
        <v/>
      </c>
      <c r="L173" s="149" t="str">
        <f t="shared" si="14"/>
        <v/>
      </c>
      <c r="M173" s="148" t="str">
        <f t="shared" si="15"/>
        <v/>
      </c>
      <c r="N173" s="157"/>
      <c r="O173" s="157"/>
      <c r="P173" s="157"/>
      <c r="Q173" s="157"/>
      <c r="R173" s="159"/>
      <c r="S173" s="157"/>
      <c r="T173" s="157"/>
      <c r="U173" s="157"/>
      <c r="V173" s="157"/>
      <c r="W173" s="157"/>
      <c r="X173" s="158"/>
      <c r="Y173" s="157"/>
      <c r="Z173" s="157"/>
      <c r="AA173" s="158"/>
      <c r="AB173" s="158"/>
      <c r="AC173" s="157"/>
      <c r="AD173" s="157"/>
      <c r="AE173" s="157"/>
      <c r="AF173" s="156"/>
    </row>
    <row r="174" spans="1:32" ht="16" hidden="1" thickBot="1" x14ac:dyDescent="0.25">
      <c r="A174" s="155" t="str">
        <f>IF(B174="","",MAX(A$110:A173)+1)</f>
        <v/>
      </c>
      <c r="B174" s="155" t="str">
        <f t="shared" si="16"/>
        <v/>
      </c>
      <c r="C174" s="154" t="str">
        <f t="shared" si="17"/>
        <v/>
      </c>
      <c r="E174" s="153" t="str">
        <f t="shared" si="11"/>
        <v/>
      </c>
      <c r="F174" s="152" t="str">
        <f t="shared" si="12"/>
        <v/>
      </c>
      <c r="G174" s="150"/>
      <c r="H174" s="149" t="str">
        <v/>
      </c>
      <c r="I174" s="151" t="str">
        <v/>
      </c>
      <c r="J174" s="150"/>
      <c r="K174" s="149" t="str">
        <f t="shared" si="13"/>
        <v/>
      </c>
      <c r="L174" s="149" t="str">
        <f t="shared" si="14"/>
        <v/>
      </c>
      <c r="M174" s="148" t="str">
        <f t="shared" si="15"/>
        <v/>
      </c>
      <c r="N174" s="157"/>
      <c r="O174" s="157"/>
      <c r="P174" s="157"/>
      <c r="Q174" s="157"/>
      <c r="R174" s="159"/>
      <c r="S174" s="157"/>
      <c r="T174" s="157"/>
      <c r="U174" s="157"/>
      <c r="V174" s="157"/>
      <c r="W174" s="157"/>
      <c r="X174" s="158"/>
      <c r="Y174" s="157"/>
      <c r="Z174" s="157"/>
      <c r="AA174" s="158"/>
      <c r="AB174" s="158"/>
      <c r="AC174" s="157"/>
      <c r="AD174" s="157"/>
      <c r="AE174" s="157"/>
      <c r="AF174" s="156"/>
    </row>
    <row r="175" spans="1:32" ht="16" hidden="1" thickBot="1" x14ac:dyDescent="0.25">
      <c r="A175" s="155" t="str">
        <f>IF(B175="","",MAX(A$110:A174)+1)</f>
        <v/>
      </c>
      <c r="B175" s="155" t="str">
        <f t="shared" si="16"/>
        <v/>
      </c>
      <c r="C175" s="154" t="str">
        <f t="shared" si="17"/>
        <v/>
      </c>
      <c r="E175" s="153" t="str">
        <f t="shared" ref="E175:E210" si="18">IFERROR(INDEX($B$111:$B$210,MATCH(ROW()-ROW($D$110),$A$111:$A$210,0)),"")</f>
        <v/>
      </c>
      <c r="F175" s="152" t="str">
        <f t="shared" ref="F175:F210" si="19">IFERROR(INDEX($C$111:$C$210,MATCH(ROW()-ROW($D$110),$A$111:$A$210,0)),"")</f>
        <v/>
      </c>
      <c r="G175" s="150"/>
      <c r="H175" s="149" t="str">
        <v/>
      </c>
      <c r="I175" s="151" t="str">
        <v/>
      </c>
      <c r="J175" s="150"/>
      <c r="K175" s="149" t="str">
        <f t="shared" ref="K175:K210" si="20">IF(H175&gt;"*",H175,"")</f>
        <v/>
      </c>
      <c r="L175" s="149" t="str">
        <f t="shared" ref="L175:L210" si="21">IF(H175&gt;"*",$B$1,"")</f>
        <v/>
      </c>
      <c r="M175" s="148" t="str">
        <f t="shared" ref="M175:M210" si="22">IF(H175&gt;"*",I175,"")</f>
        <v/>
      </c>
      <c r="N175" s="157"/>
      <c r="O175" s="157"/>
      <c r="P175" s="157"/>
      <c r="Q175" s="157"/>
      <c r="R175" s="159"/>
      <c r="S175" s="157"/>
      <c r="T175" s="157"/>
      <c r="U175" s="157"/>
      <c r="V175" s="157"/>
      <c r="W175" s="157"/>
      <c r="X175" s="158"/>
      <c r="Y175" s="157"/>
      <c r="Z175" s="157"/>
      <c r="AA175" s="158"/>
      <c r="AB175" s="158"/>
      <c r="AC175" s="157"/>
      <c r="AD175" s="157"/>
      <c r="AE175" s="157"/>
      <c r="AF175" s="156"/>
    </row>
    <row r="176" spans="1:32" ht="16" hidden="1" thickBot="1" x14ac:dyDescent="0.25">
      <c r="A176" s="155" t="str">
        <f>IF(B176="","",MAX(A$110:A175)+1)</f>
        <v/>
      </c>
      <c r="B176" s="155" t="str">
        <f t="shared" si="16"/>
        <v/>
      </c>
      <c r="C176" s="154" t="str">
        <f t="shared" si="17"/>
        <v/>
      </c>
      <c r="E176" s="153" t="str">
        <f t="shared" si="18"/>
        <v/>
      </c>
      <c r="F176" s="152" t="str">
        <f t="shared" si="19"/>
        <v/>
      </c>
      <c r="G176" s="150"/>
      <c r="H176" s="149" t="str">
        <v/>
      </c>
      <c r="I176" s="151" t="str">
        <v/>
      </c>
      <c r="J176" s="150"/>
      <c r="K176" s="149" t="str">
        <f t="shared" si="20"/>
        <v/>
      </c>
      <c r="L176" s="149" t="str">
        <f t="shared" si="21"/>
        <v/>
      </c>
      <c r="M176" s="148" t="str">
        <f t="shared" si="22"/>
        <v/>
      </c>
      <c r="N176" s="157"/>
      <c r="O176" s="157"/>
      <c r="P176" s="157"/>
      <c r="Q176" s="157"/>
      <c r="R176" s="159"/>
      <c r="S176" s="157"/>
      <c r="T176" s="157"/>
      <c r="U176" s="157"/>
      <c r="V176" s="157"/>
      <c r="W176" s="157"/>
      <c r="X176" s="158"/>
      <c r="Y176" s="157"/>
      <c r="Z176" s="157"/>
      <c r="AA176" s="158"/>
      <c r="AB176" s="158"/>
      <c r="AC176" s="157"/>
      <c r="AD176" s="157"/>
      <c r="AE176" s="157"/>
      <c r="AF176" s="156"/>
    </row>
    <row r="177" spans="1:32" ht="16" hidden="1" thickBot="1" x14ac:dyDescent="0.25">
      <c r="A177" s="155" t="str">
        <f>IF(B177="","",MAX(A$110:A176)+1)</f>
        <v/>
      </c>
      <c r="B177" s="155" t="str">
        <f t="shared" si="16"/>
        <v/>
      </c>
      <c r="C177" s="154" t="str">
        <f t="shared" si="17"/>
        <v/>
      </c>
      <c r="E177" s="153" t="str">
        <f t="shared" si="18"/>
        <v/>
      </c>
      <c r="F177" s="152" t="str">
        <f t="shared" si="19"/>
        <v/>
      </c>
      <c r="G177" s="150"/>
      <c r="H177" s="149" t="str">
        <v/>
      </c>
      <c r="I177" s="151" t="str">
        <v/>
      </c>
      <c r="J177" s="150"/>
      <c r="K177" s="149" t="str">
        <f t="shared" si="20"/>
        <v/>
      </c>
      <c r="L177" s="149" t="str">
        <f t="shared" si="21"/>
        <v/>
      </c>
      <c r="M177" s="148" t="str">
        <f t="shared" si="22"/>
        <v/>
      </c>
      <c r="N177" s="157"/>
      <c r="O177" s="157"/>
      <c r="P177" s="157"/>
      <c r="Q177" s="157"/>
      <c r="R177" s="159"/>
      <c r="S177" s="157"/>
      <c r="T177" s="157"/>
      <c r="U177" s="157"/>
      <c r="V177" s="157"/>
      <c r="W177" s="157"/>
      <c r="X177" s="158"/>
      <c r="Y177" s="157"/>
      <c r="Z177" s="157"/>
      <c r="AA177" s="158"/>
      <c r="AB177" s="158"/>
      <c r="AC177" s="157"/>
      <c r="AD177" s="157"/>
      <c r="AE177" s="157"/>
      <c r="AF177" s="156"/>
    </row>
    <row r="178" spans="1:32" ht="16" hidden="1" thickBot="1" x14ac:dyDescent="0.25">
      <c r="A178" s="155" t="str">
        <f>IF(B178="","",MAX(A$110:A177)+1)</f>
        <v/>
      </c>
      <c r="B178" s="155" t="str">
        <f t="shared" si="16"/>
        <v/>
      </c>
      <c r="C178" s="154" t="str">
        <f t="shared" si="17"/>
        <v/>
      </c>
      <c r="E178" s="153" t="str">
        <f t="shared" si="18"/>
        <v/>
      </c>
      <c r="F178" s="152" t="str">
        <f t="shared" si="19"/>
        <v/>
      </c>
      <c r="G178" s="150"/>
      <c r="H178" s="149" t="str">
        <v/>
      </c>
      <c r="I178" s="151" t="str">
        <v/>
      </c>
      <c r="J178" s="150"/>
      <c r="K178" s="149" t="str">
        <f t="shared" si="20"/>
        <v/>
      </c>
      <c r="L178" s="149" t="str">
        <f t="shared" si="21"/>
        <v/>
      </c>
      <c r="M178" s="148" t="str">
        <f t="shared" si="22"/>
        <v/>
      </c>
      <c r="N178" s="157"/>
      <c r="O178" s="157"/>
      <c r="P178" s="157"/>
      <c r="Q178" s="157"/>
      <c r="R178" s="159"/>
      <c r="S178" s="157"/>
      <c r="T178" s="157"/>
      <c r="U178" s="157"/>
      <c r="V178" s="157"/>
      <c r="W178" s="157"/>
      <c r="X178" s="158"/>
      <c r="Y178" s="157"/>
      <c r="Z178" s="157"/>
      <c r="AA178" s="158"/>
      <c r="AB178" s="158"/>
      <c r="AC178" s="157"/>
      <c r="AD178" s="157"/>
      <c r="AE178" s="157"/>
      <c r="AF178" s="156"/>
    </row>
    <row r="179" spans="1:32" ht="16" hidden="1" thickBot="1" x14ac:dyDescent="0.25">
      <c r="A179" s="155" t="str">
        <f>IF(B179="","",MAX(A$110:A178)+1)</f>
        <v/>
      </c>
      <c r="B179" s="155" t="str">
        <f t="shared" si="16"/>
        <v/>
      </c>
      <c r="C179" s="154" t="str">
        <f t="shared" si="17"/>
        <v/>
      </c>
      <c r="E179" s="153" t="str">
        <f t="shared" si="18"/>
        <v/>
      </c>
      <c r="F179" s="152" t="str">
        <f t="shared" si="19"/>
        <v/>
      </c>
      <c r="G179" s="150"/>
      <c r="H179" s="149" t="str">
        <v/>
      </c>
      <c r="I179" s="151" t="str">
        <v/>
      </c>
      <c r="J179" s="150"/>
      <c r="K179" s="149" t="str">
        <f t="shared" si="20"/>
        <v/>
      </c>
      <c r="L179" s="149" t="str">
        <f t="shared" si="21"/>
        <v/>
      </c>
      <c r="M179" s="148" t="str">
        <f t="shared" si="22"/>
        <v/>
      </c>
      <c r="N179" s="157"/>
      <c r="O179" s="157"/>
      <c r="P179" s="157"/>
      <c r="Q179" s="157"/>
      <c r="R179" s="159"/>
      <c r="S179" s="157"/>
      <c r="T179" s="157"/>
      <c r="U179" s="157"/>
      <c r="V179" s="157"/>
      <c r="W179" s="157"/>
      <c r="X179" s="158"/>
      <c r="Y179" s="157"/>
      <c r="Z179" s="157"/>
      <c r="AA179" s="158"/>
      <c r="AB179" s="158"/>
      <c r="AC179" s="157"/>
      <c r="AD179" s="157"/>
      <c r="AE179" s="157"/>
      <c r="AF179" s="156"/>
    </row>
    <row r="180" spans="1:32" ht="16" hidden="1" thickBot="1" x14ac:dyDescent="0.25">
      <c r="A180" s="155" t="str">
        <f>IF(B180="","",MAX(A$110:A179)+1)</f>
        <v/>
      </c>
      <c r="B180" s="155" t="str">
        <f t="shared" si="16"/>
        <v/>
      </c>
      <c r="C180" s="154" t="str">
        <f t="shared" si="17"/>
        <v/>
      </c>
      <c r="E180" s="153" t="str">
        <f t="shared" si="18"/>
        <v/>
      </c>
      <c r="F180" s="152" t="str">
        <f t="shared" si="19"/>
        <v/>
      </c>
      <c r="G180" s="150"/>
      <c r="H180" s="149" t="str">
        <v/>
      </c>
      <c r="I180" s="151" t="str">
        <v/>
      </c>
      <c r="J180" s="150"/>
      <c r="K180" s="149" t="str">
        <f t="shared" si="20"/>
        <v/>
      </c>
      <c r="L180" s="149" t="str">
        <f t="shared" si="21"/>
        <v/>
      </c>
      <c r="M180" s="148" t="str">
        <f t="shared" si="22"/>
        <v/>
      </c>
      <c r="N180" s="157"/>
      <c r="O180" s="157"/>
      <c r="P180" s="157"/>
      <c r="Q180" s="157"/>
      <c r="R180" s="159"/>
      <c r="S180" s="157"/>
      <c r="T180" s="157"/>
      <c r="U180" s="157"/>
      <c r="V180" s="157"/>
      <c r="W180" s="157"/>
      <c r="X180" s="158"/>
      <c r="Y180" s="157"/>
      <c r="Z180" s="157"/>
      <c r="AA180" s="158"/>
      <c r="AB180" s="158"/>
      <c r="AC180" s="157"/>
      <c r="AD180" s="157"/>
      <c r="AE180" s="157"/>
      <c r="AF180" s="156"/>
    </row>
    <row r="181" spans="1:32" ht="16" hidden="1" thickBot="1" x14ac:dyDescent="0.25">
      <c r="A181" s="155" t="str">
        <f>IF(B181="","",MAX(A$110:A180)+1)</f>
        <v/>
      </c>
      <c r="B181" s="155" t="str">
        <f t="shared" si="16"/>
        <v/>
      </c>
      <c r="C181" s="154" t="str">
        <f t="shared" si="17"/>
        <v/>
      </c>
      <c r="E181" s="153" t="str">
        <f t="shared" si="18"/>
        <v/>
      </c>
      <c r="F181" s="152" t="str">
        <f t="shared" si="19"/>
        <v/>
      </c>
      <c r="G181" s="150"/>
      <c r="H181" s="149" t="str">
        <v/>
      </c>
      <c r="I181" s="151" t="str">
        <v/>
      </c>
      <c r="J181" s="150"/>
      <c r="K181" s="149" t="str">
        <f t="shared" si="20"/>
        <v/>
      </c>
      <c r="L181" s="149" t="str">
        <f t="shared" si="21"/>
        <v/>
      </c>
      <c r="M181" s="148" t="str">
        <f t="shared" si="22"/>
        <v/>
      </c>
      <c r="N181" s="157"/>
      <c r="O181" s="157"/>
      <c r="P181" s="157"/>
      <c r="Q181" s="157"/>
      <c r="R181" s="159"/>
      <c r="S181" s="157"/>
      <c r="T181" s="157"/>
      <c r="U181" s="157"/>
      <c r="V181" s="157"/>
      <c r="W181" s="157"/>
      <c r="X181" s="158"/>
      <c r="Y181" s="157"/>
      <c r="Z181" s="157"/>
      <c r="AA181" s="158"/>
      <c r="AB181" s="158"/>
      <c r="AC181" s="157"/>
      <c r="AD181" s="157"/>
      <c r="AE181" s="157"/>
      <c r="AF181" s="156"/>
    </row>
    <row r="182" spans="1:32" ht="16" hidden="1" thickBot="1" x14ac:dyDescent="0.25">
      <c r="A182" s="155" t="str">
        <f>IF(B182="","",MAX(A$110:A181)+1)</f>
        <v/>
      </c>
      <c r="B182" s="155" t="str">
        <f t="shared" si="16"/>
        <v/>
      </c>
      <c r="C182" s="154" t="str">
        <f t="shared" si="17"/>
        <v/>
      </c>
      <c r="E182" s="153" t="str">
        <f t="shared" si="18"/>
        <v/>
      </c>
      <c r="F182" s="152" t="str">
        <f t="shared" si="19"/>
        <v/>
      </c>
      <c r="G182" s="150"/>
      <c r="H182" s="149" t="str">
        <v/>
      </c>
      <c r="I182" s="151" t="str">
        <v/>
      </c>
      <c r="J182" s="150"/>
      <c r="K182" s="149" t="str">
        <f t="shared" si="20"/>
        <v/>
      </c>
      <c r="L182" s="149" t="str">
        <f t="shared" si="21"/>
        <v/>
      </c>
      <c r="M182" s="148" t="str">
        <f t="shared" si="22"/>
        <v/>
      </c>
      <c r="N182" s="157"/>
      <c r="O182" s="157"/>
      <c r="P182" s="157"/>
      <c r="Q182" s="157"/>
      <c r="R182" s="159"/>
      <c r="S182" s="157"/>
      <c r="T182" s="157"/>
      <c r="U182" s="157"/>
      <c r="V182" s="157"/>
      <c r="W182" s="157"/>
      <c r="X182" s="158"/>
      <c r="Y182" s="157"/>
      <c r="Z182" s="157"/>
      <c r="AA182" s="158"/>
      <c r="AB182" s="158"/>
      <c r="AC182" s="157"/>
      <c r="AD182" s="157"/>
      <c r="AE182" s="157"/>
      <c r="AF182" s="156"/>
    </row>
    <row r="183" spans="1:32" ht="16" hidden="1" thickBot="1" x14ac:dyDescent="0.25">
      <c r="A183" s="155" t="str">
        <f>IF(B183="","",MAX(A$110:A182)+1)</f>
        <v/>
      </c>
      <c r="B183" s="155" t="str">
        <f t="shared" si="16"/>
        <v/>
      </c>
      <c r="C183" s="154" t="str">
        <f t="shared" si="17"/>
        <v/>
      </c>
      <c r="E183" s="153" t="str">
        <f t="shared" si="18"/>
        <v/>
      </c>
      <c r="F183" s="152" t="str">
        <f t="shared" si="19"/>
        <v/>
      </c>
      <c r="G183" s="150"/>
      <c r="H183" s="149" t="str">
        <v/>
      </c>
      <c r="I183" s="151" t="str">
        <v/>
      </c>
      <c r="J183" s="150"/>
      <c r="K183" s="149" t="str">
        <f t="shared" si="20"/>
        <v/>
      </c>
      <c r="L183" s="149" t="str">
        <f t="shared" si="21"/>
        <v/>
      </c>
      <c r="M183" s="148" t="str">
        <f t="shared" si="22"/>
        <v/>
      </c>
      <c r="N183" s="157"/>
      <c r="O183" s="157"/>
      <c r="P183" s="157"/>
      <c r="Q183" s="157"/>
      <c r="R183" s="159"/>
      <c r="S183" s="157"/>
      <c r="T183" s="157"/>
      <c r="U183" s="157"/>
      <c r="V183" s="157"/>
      <c r="W183" s="157"/>
      <c r="X183" s="158"/>
      <c r="Y183" s="157"/>
      <c r="Z183" s="157"/>
      <c r="AA183" s="158"/>
      <c r="AB183" s="158"/>
      <c r="AC183" s="157"/>
      <c r="AD183" s="157"/>
      <c r="AE183" s="157"/>
      <c r="AF183" s="156"/>
    </row>
    <row r="184" spans="1:32" ht="16" hidden="1" thickBot="1" x14ac:dyDescent="0.25">
      <c r="A184" s="155" t="str">
        <f>IF(B184="","",MAX(A$110:A183)+1)</f>
        <v/>
      </c>
      <c r="B184" s="155" t="str">
        <f t="shared" si="16"/>
        <v/>
      </c>
      <c r="C184" s="154" t="str">
        <f t="shared" si="17"/>
        <v/>
      </c>
      <c r="E184" s="153" t="str">
        <f t="shared" si="18"/>
        <v/>
      </c>
      <c r="F184" s="152" t="str">
        <f t="shared" si="19"/>
        <v/>
      </c>
      <c r="G184" s="150"/>
      <c r="H184" s="149" t="str">
        <v/>
      </c>
      <c r="I184" s="151" t="str">
        <v/>
      </c>
      <c r="J184" s="150"/>
      <c r="K184" s="149" t="str">
        <f t="shared" si="20"/>
        <v/>
      </c>
      <c r="L184" s="149" t="str">
        <f t="shared" si="21"/>
        <v/>
      </c>
      <c r="M184" s="148" t="str">
        <f t="shared" si="22"/>
        <v/>
      </c>
      <c r="N184" s="157"/>
      <c r="O184" s="157"/>
      <c r="P184" s="157"/>
      <c r="Q184" s="157"/>
      <c r="R184" s="159"/>
      <c r="S184" s="157"/>
      <c r="T184" s="157"/>
      <c r="U184" s="157"/>
      <c r="V184" s="157"/>
      <c r="W184" s="157"/>
      <c r="X184" s="158"/>
      <c r="Y184" s="157"/>
      <c r="Z184" s="157"/>
      <c r="AA184" s="158"/>
      <c r="AB184" s="158"/>
      <c r="AC184" s="157"/>
      <c r="AD184" s="157"/>
      <c r="AE184" s="157"/>
      <c r="AF184" s="156"/>
    </row>
    <row r="185" spans="1:32" ht="16" hidden="1" thickBot="1" x14ac:dyDescent="0.25">
      <c r="A185" s="155" t="str">
        <f>IF(B185="","",MAX(A$110:A184)+1)</f>
        <v/>
      </c>
      <c r="B185" s="155" t="str">
        <f t="shared" si="16"/>
        <v/>
      </c>
      <c r="C185" s="154" t="str">
        <f t="shared" si="17"/>
        <v/>
      </c>
      <c r="E185" s="153" t="str">
        <f t="shared" si="18"/>
        <v/>
      </c>
      <c r="F185" s="152" t="str">
        <f t="shared" si="19"/>
        <v/>
      </c>
      <c r="G185" s="150"/>
      <c r="H185" s="149" t="str">
        <v/>
      </c>
      <c r="I185" s="151" t="str">
        <v/>
      </c>
      <c r="J185" s="150"/>
      <c r="K185" s="149" t="str">
        <f t="shared" si="20"/>
        <v/>
      </c>
      <c r="L185" s="149" t="str">
        <f t="shared" si="21"/>
        <v/>
      </c>
      <c r="M185" s="148" t="str">
        <f t="shared" si="22"/>
        <v/>
      </c>
      <c r="N185" s="157"/>
      <c r="O185" s="157"/>
      <c r="P185" s="157"/>
      <c r="Q185" s="157"/>
      <c r="R185" s="159"/>
      <c r="S185" s="157"/>
      <c r="T185" s="157"/>
      <c r="U185" s="157"/>
      <c r="V185" s="157"/>
      <c r="W185" s="157"/>
      <c r="X185" s="158"/>
      <c r="Y185" s="157"/>
      <c r="Z185" s="157"/>
      <c r="AA185" s="158"/>
      <c r="AB185" s="158"/>
      <c r="AC185" s="157"/>
      <c r="AD185" s="157"/>
      <c r="AE185" s="157"/>
      <c r="AF185" s="156"/>
    </row>
    <row r="186" spans="1:32" ht="16" hidden="1" thickBot="1" x14ac:dyDescent="0.25">
      <c r="A186" s="155" t="str">
        <f>IF(B186="","",MAX(A$110:A185)+1)</f>
        <v/>
      </c>
      <c r="B186" s="155" t="str">
        <f t="shared" si="16"/>
        <v/>
      </c>
      <c r="C186" s="154" t="str">
        <f t="shared" si="17"/>
        <v/>
      </c>
      <c r="E186" s="153" t="str">
        <f t="shared" si="18"/>
        <v/>
      </c>
      <c r="F186" s="152" t="str">
        <f t="shared" si="19"/>
        <v/>
      </c>
      <c r="G186" s="150"/>
      <c r="H186" s="149" t="str">
        <v/>
      </c>
      <c r="I186" s="151" t="str">
        <v/>
      </c>
      <c r="J186" s="150"/>
      <c r="K186" s="149" t="str">
        <f t="shared" si="20"/>
        <v/>
      </c>
      <c r="L186" s="149" t="str">
        <f t="shared" si="21"/>
        <v/>
      </c>
      <c r="M186" s="148" t="str">
        <f t="shared" si="22"/>
        <v/>
      </c>
      <c r="N186" s="157"/>
      <c r="O186" s="157"/>
      <c r="P186" s="157"/>
      <c r="Q186" s="157"/>
      <c r="R186" s="159"/>
      <c r="S186" s="157"/>
      <c r="T186" s="157"/>
      <c r="U186" s="157"/>
      <c r="V186" s="157"/>
      <c r="W186" s="157"/>
      <c r="X186" s="158"/>
      <c r="Y186" s="157"/>
      <c r="Z186" s="157"/>
      <c r="AA186" s="158"/>
      <c r="AB186" s="158"/>
      <c r="AC186" s="157"/>
      <c r="AD186" s="157"/>
      <c r="AE186" s="157"/>
      <c r="AF186" s="156"/>
    </row>
    <row r="187" spans="1:32" ht="16" hidden="1" thickBot="1" x14ac:dyDescent="0.25">
      <c r="A187" s="155" t="str">
        <f>IF(B187="","",MAX(A$110:A186)+1)</f>
        <v/>
      </c>
      <c r="B187" s="155" t="str">
        <f t="shared" si="16"/>
        <v/>
      </c>
      <c r="C187" s="154" t="str">
        <f t="shared" si="17"/>
        <v/>
      </c>
      <c r="E187" s="153" t="str">
        <f t="shared" si="18"/>
        <v/>
      </c>
      <c r="F187" s="152" t="str">
        <f t="shared" si="19"/>
        <v/>
      </c>
      <c r="G187" s="150"/>
      <c r="H187" s="149" t="str">
        <v/>
      </c>
      <c r="I187" s="151" t="str">
        <v/>
      </c>
      <c r="J187" s="150"/>
      <c r="K187" s="149" t="str">
        <f t="shared" si="20"/>
        <v/>
      </c>
      <c r="L187" s="149" t="str">
        <f t="shared" si="21"/>
        <v/>
      </c>
      <c r="M187" s="148" t="str">
        <f t="shared" si="22"/>
        <v/>
      </c>
      <c r="N187" s="157"/>
      <c r="O187" s="157"/>
      <c r="P187" s="157"/>
      <c r="Q187" s="157"/>
      <c r="R187" s="159"/>
      <c r="S187" s="157"/>
      <c r="T187" s="157"/>
      <c r="U187" s="157"/>
      <c r="V187" s="157"/>
      <c r="W187" s="157"/>
      <c r="X187" s="158"/>
      <c r="Y187" s="157"/>
      <c r="Z187" s="157"/>
      <c r="AA187" s="158"/>
      <c r="AB187" s="158"/>
      <c r="AC187" s="157"/>
      <c r="AD187" s="157"/>
      <c r="AE187" s="157"/>
      <c r="AF187" s="156"/>
    </row>
    <row r="188" spans="1:32" ht="16" hidden="1" thickBot="1" x14ac:dyDescent="0.25">
      <c r="A188" s="155" t="str">
        <f>IF(B188="","",MAX(A$110:A187)+1)</f>
        <v/>
      </c>
      <c r="B188" s="155" t="str">
        <f t="shared" si="16"/>
        <v/>
      </c>
      <c r="C188" s="154" t="str">
        <f t="shared" si="17"/>
        <v/>
      </c>
      <c r="E188" s="153" t="str">
        <f t="shared" si="18"/>
        <v/>
      </c>
      <c r="F188" s="152" t="str">
        <f t="shared" si="19"/>
        <v/>
      </c>
      <c r="G188" s="150"/>
      <c r="H188" s="149" t="str">
        <v/>
      </c>
      <c r="I188" s="151" t="str">
        <v/>
      </c>
      <c r="J188" s="150"/>
      <c r="K188" s="149" t="str">
        <f t="shared" si="20"/>
        <v/>
      </c>
      <c r="L188" s="149" t="str">
        <f t="shared" si="21"/>
        <v/>
      </c>
      <c r="M188" s="148" t="str">
        <f t="shared" si="22"/>
        <v/>
      </c>
      <c r="N188" s="157"/>
      <c r="O188" s="157"/>
      <c r="P188" s="157"/>
      <c r="Q188" s="157"/>
      <c r="R188" s="159"/>
      <c r="S188" s="157"/>
      <c r="T188" s="157"/>
      <c r="U188" s="157"/>
      <c r="V188" s="157"/>
      <c r="W188" s="157"/>
      <c r="X188" s="158"/>
      <c r="Y188" s="157"/>
      <c r="Z188" s="157"/>
      <c r="AA188" s="158"/>
      <c r="AB188" s="158"/>
      <c r="AC188" s="157"/>
      <c r="AD188" s="157"/>
      <c r="AE188" s="157"/>
      <c r="AF188" s="156"/>
    </row>
    <row r="189" spans="1:32" ht="16" hidden="1" thickBot="1" x14ac:dyDescent="0.25">
      <c r="A189" s="155" t="str">
        <f>IF(B189="","",MAX(A$110:A188)+1)</f>
        <v/>
      </c>
      <c r="B189" s="155" t="str">
        <f t="shared" si="16"/>
        <v/>
      </c>
      <c r="C189" s="154" t="str">
        <f t="shared" si="17"/>
        <v/>
      </c>
      <c r="E189" s="153" t="str">
        <f t="shared" si="18"/>
        <v/>
      </c>
      <c r="F189" s="152" t="str">
        <f t="shared" si="19"/>
        <v/>
      </c>
      <c r="G189" s="150"/>
      <c r="H189" s="149" t="str">
        <v/>
      </c>
      <c r="I189" s="151" t="str">
        <v/>
      </c>
      <c r="J189" s="150"/>
      <c r="K189" s="149" t="str">
        <f t="shared" si="20"/>
        <v/>
      </c>
      <c r="L189" s="149" t="str">
        <f t="shared" si="21"/>
        <v/>
      </c>
      <c r="M189" s="148" t="str">
        <f t="shared" si="22"/>
        <v/>
      </c>
      <c r="N189" s="157"/>
      <c r="O189" s="157"/>
      <c r="P189" s="157"/>
      <c r="Q189" s="157"/>
      <c r="R189" s="159"/>
      <c r="S189" s="157"/>
      <c r="T189" s="157"/>
      <c r="U189" s="157"/>
      <c r="V189" s="157"/>
      <c r="W189" s="157"/>
      <c r="X189" s="158"/>
      <c r="Y189" s="157"/>
      <c r="Z189" s="157"/>
      <c r="AA189" s="158"/>
      <c r="AB189" s="158"/>
      <c r="AC189" s="157"/>
      <c r="AD189" s="157"/>
      <c r="AE189" s="157"/>
      <c r="AF189" s="156"/>
    </row>
    <row r="190" spans="1:32" ht="16" hidden="1" thickBot="1" x14ac:dyDescent="0.25">
      <c r="A190" s="155" t="str">
        <f>IF(B190="","",MAX(A$110:A189)+1)</f>
        <v/>
      </c>
      <c r="B190" s="155" t="str">
        <f t="shared" si="16"/>
        <v/>
      </c>
      <c r="C190" s="154" t="str">
        <f t="shared" si="17"/>
        <v/>
      </c>
      <c r="E190" s="153" t="str">
        <f t="shared" si="18"/>
        <v/>
      </c>
      <c r="F190" s="152" t="str">
        <f t="shared" si="19"/>
        <v/>
      </c>
      <c r="G190" s="150"/>
      <c r="H190" s="149" t="str">
        <v/>
      </c>
      <c r="I190" s="151" t="str">
        <v/>
      </c>
      <c r="J190" s="150"/>
      <c r="K190" s="149" t="str">
        <f t="shared" si="20"/>
        <v/>
      </c>
      <c r="L190" s="149" t="str">
        <f t="shared" si="21"/>
        <v/>
      </c>
      <c r="M190" s="148" t="str">
        <f t="shared" si="22"/>
        <v/>
      </c>
      <c r="N190" s="157"/>
      <c r="O190" s="157"/>
      <c r="P190" s="157"/>
      <c r="Q190" s="157"/>
      <c r="R190" s="159"/>
      <c r="S190" s="157"/>
      <c r="T190" s="157"/>
      <c r="U190" s="157"/>
      <c r="V190" s="157"/>
      <c r="W190" s="157"/>
      <c r="X190" s="158"/>
      <c r="Y190" s="157"/>
      <c r="Z190" s="157"/>
      <c r="AA190" s="158"/>
      <c r="AB190" s="158"/>
      <c r="AC190" s="157"/>
      <c r="AD190" s="157"/>
      <c r="AE190" s="157"/>
      <c r="AF190" s="156"/>
    </row>
    <row r="191" spans="1:32" ht="16" hidden="1" thickBot="1" x14ac:dyDescent="0.25">
      <c r="A191" s="155" t="str">
        <f>IF(B191="","",MAX(A$110:A190)+1)</f>
        <v/>
      </c>
      <c r="B191" s="155" t="str">
        <f t="shared" si="16"/>
        <v/>
      </c>
      <c r="C191" s="154" t="str">
        <f t="shared" si="17"/>
        <v/>
      </c>
      <c r="E191" s="153" t="str">
        <f t="shared" si="18"/>
        <v/>
      </c>
      <c r="F191" s="152" t="str">
        <f t="shared" si="19"/>
        <v/>
      </c>
      <c r="G191" s="150"/>
      <c r="H191" s="149" t="str">
        <v/>
      </c>
      <c r="I191" s="151" t="str">
        <v/>
      </c>
      <c r="J191" s="150"/>
      <c r="K191" s="149" t="str">
        <f t="shared" si="20"/>
        <v/>
      </c>
      <c r="L191" s="149" t="str">
        <f t="shared" si="21"/>
        <v/>
      </c>
      <c r="M191" s="148" t="str">
        <f t="shared" si="22"/>
        <v/>
      </c>
      <c r="N191" s="157"/>
      <c r="O191" s="157"/>
      <c r="P191" s="157"/>
      <c r="Q191" s="157"/>
      <c r="R191" s="159"/>
      <c r="S191" s="157"/>
      <c r="T191" s="157"/>
      <c r="U191" s="157"/>
      <c r="V191" s="157"/>
      <c r="W191" s="157"/>
      <c r="X191" s="158"/>
      <c r="Y191" s="157"/>
      <c r="Z191" s="157"/>
      <c r="AA191" s="158"/>
      <c r="AB191" s="158"/>
      <c r="AC191" s="157"/>
      <c r="AD191" s="157"/>
      <c r="AE191" s="157"/>
      <c r="AF191" s="156"/>
    </row>
    <row r="192" spans="1:32" ht="16" hidden="1" thickBot="1" x14ac:dyDescent="0.25">
      <c r="A192" s="155" t="str">
        <f>IF(B192="","",MAX(A$110:A191)+1)</f>
        <v/>
      </c>
      <c r="B192" s="155" t="str">
        <f t="shared" si="16"/>
        <v/>
      </c>
      <c r="C192" s="154" t="str">
        <f t="shared" si="17"/>
        <v/>
      </c>
      <c r="E192" s="153" t="str">
        <f t="shared" si="18"/>
        <v/>
      </c>
      <c r="F192" s="152" t="str">
        <f t="shared" si="19"/>
        <v/>
      </c>
      <c r="G192" s="150"/>
      <c r="H192" s="149" t="str">
        <v/>
      </c>
      <c r="I192" s="151" t="str">
        <v/>
      </c>
      <c r="J192" s="150"/>
      <c r="K192" s="149" t="str">
        <f t="shared" si="20"/>
        <v/>
      </c>
      <c r="L192" s="149" t="str">
        <f t="shared" si="21"/>
        <v/>
      </c>
      <c r="M192" s="148" t="str">
        <f t="shared" si="22"/>
        <v/>
      </c>
      <c r="N192" s="157"/>
      <c r="O192" s="157"/>
      <c r="P192" s="157"/>
      <c r="Q192" s="157"/>
      <c r="R192" s="159"/>
      <c r="S192" s="157"/>
      <c r="T192" s="157"/>
      <c r="U192" s="157"/>
      <c r="V192" s="157"/>
      <c r="W192" s="157"/>
      <c r="X192" s="158"/>
      <c r="Y192" s="157"/>
      <c r="Z192" s="157"/>
      <c r="AA192" s="158"/>
      <c r="AB192" s="158"/>
      <c r="AC192" s="157"/>
      <c r="AD192" s="157"/>
      <c r="AE192" s="157"/>
      <c r="AF192" s="156"/>
    </row>
    <row r="193" spans="1:32" ht="16" hidden="1" thickBot="1" x14ac:dyDescent="0.25">
      <c r="A193" s="155" t="str">
        <f>IF(B193="","",MAX(A$110:A192)+1)</f>
        <v/>
      </c>
      <c r="B193" s="155" t="str">
        <f t="shared" si="16"/>
        <v/>
      </c>
      <c r="C193" s="154" t="str">
        <f t="shared" si="17"/>
        <v/>
      </c>
      <c r="E193" s="153" t="str">
        <f t="shared" si="18"/>
        <v/>
      </c>
      <c r="F193" s="152" t="str">
        <f t="shared" si="19"/>
        <v/>
      </c>
      <c r="G193" s="150"/>
      <c r="H193" s="149" t="str">
        <v/>
      </c>
      <c r="I193" s="151" t="str">
        <v/>
      </c>
      <c r="J193" s="150"/>
      <c r="K193" s="149" t="str">
        <f t="shared" si="20"/>
        <v/>
      </c>
      <c r="L193" s="149" t="str">
        <f t="shared" si="21"/>
        <v/>
      </c>
      <c r="M193" s="148" t="str">
        <f t="shared" si="22"/>
        <v/>
      </c>
      <c r="N193" s="157"/>
      <c r="O193" s="157"/>
      <c r="P193" s="157"/>
      <c r="Q193" s="157"/>
      <c r="R193" s="159"/>
      <c r="S193" s="157"/>
      <c r="T193" s="157"/>
      <c r="U193" s="157"/>
      <c r="V193" s="157"/>
      <c r="W193" s="157"/>
      <c r="X193" s="158"/>
      <c r="Y193" s="157"/>
      <c r="Z193" s="157"/>
      <c r="AA193" s="158"/>
      <c r="AB193" s="158"/>
      <c r="AC193" s="157"/>
      <c r="AD193" s="157"/>
      <c r="AE193" s="157"/>
      <c r="AF193" s="156"/>
    </row>
    <row r="194" spans="1:32" ht="16" hidden="1" thickBot="1" x14ac:dyDescent="0.25">
      <c r="A194" s="155" t="str">
        <f>IF(B194="","",MAX(A$110:A193)+1)</f>
        <v/>
      </c>
      <c r="B194" s="155" t="str">
        <f t="shared" si="16"/>
        <v/>
      </c>
      <c r="C194" s="154" t="str">
        <f t="shared" si="17"/>
        <v/>
      </c>
      <c r="E194" s="153" t="str">
        <f t="shared" si="18"/>
        <v/>
      </c>
      <c r="F194" s="152" t="str">
        <f t="shared" si="19"/>
        <v/>
      </c>
      <c r="G194" s="150"/>
      <c r="H194" s="149" t="str">
        <v/>
      </c>
      <c r="I194" s="151" t="str">
        <v/>
      </c>
      <c r="J194" s="150"/>
      <c r="K194" s="149" t="str">
        <f t="shared" si="20"/>
        <v/>
      </c>
      <c r="L194" s="149" t="str">
        <f t="shared" si="21"/>
        <v/>
      </c>
      <c r="M194" s="148" t="str">
        <f t="shared" si="22"/>
        <v/>
      </c>
      <c r="N194" s="157"/>
      <c r="O194" s="157"/>
      <c r="P194" s="157"/>
      <c r="Q194" s="157"/>
      <c r="R194" s="159"/>
      <c r="S194" s="157"/>
      <c r="T194" s="157"/>
      <c r="U194" s="157"/>
      <c r="V194" s="157"/>
      <c r="W194" s="157"/>
      <c r="X194" s="158"/>
      <c r="Y194" s="157"/>
      <c r="Z194" s="157"/>
      <c r="AA194" s="158"/>
      <c r="AB194" s="158"/>
      <c r="AC194" s="157"/>
      <c r="AD194" s="157"/>
      <c r="AE194" s="157"/>
      <c r="AF194" s="156"/>
    </row>
    <row r="195" spans="1:32" ht="16" hidden="1" thickBot="1" x14ac:dyDescent="0.25">
      <c r="A195" s="155" t="str">
        <f>IF(B195="","",MAX(A$110:A194)+1)</f>
        <v/>
      </c>
      <c r="B195" s="155" t="str">
        <f t="shared" si="16"/>
        <v/>
      </c>
      <c r="C195" s="154" t="str">
        <f t="shared" si="17"/>
        <v/>
      </c>
      <c r="E195" s="153" t="str">
        <f t="shared" si="18"/>
        <v/>
      </c>
      <c r="F195" s="152" t="str">
        <f t="shared" si="19"/>
        <v/>
      </c>
      <c r="G195" s="150"/>
      <c r="H195" s="149" t="str">
        <v/>
      </c>
      <c r="I195" s="151" t="str">
        <v/>
      </c>
      <c r="J195" s="150"/>
      <c r="K195" s="149" t="str">
        <f t="shared" si="20"/>
        <v/>
      </c>
      <c r="L195" s="149" t="str">
        <f t="shared" si="21"/>
        <v/>
      </c>
      <c r="M195" s="148" t="str">
        <f t="shared" si="22"/>
        <v/>
      </c>
      <c r="N195" s="157"/>
      <c r="O195" s="157"/>
      <c r="P195" s="157"/>
      <c r="Q195" s="157"/>
      <c r="R195" s="159"/>
      <c r="S195" s="157"/>
      <c r="T195" s="157"/>
      <c r="U195" s="157"/>
      <c r="V195" s="157"/>
      <c r="W195" s="157"/>
      <c r="X195" s="158"/>
      <c r="Y195" s="157"/>
      <c r="Z195" s="157"/>
      <c r="AA195" s="158"/>
      <c r="AB195" s="158"/>
      <c r="AC195" s="157"/>
      <c r="AD195" s="157"/>
      <c r="AE195" s="157"/>
      <c r="AF195" s="156"/>
    </row>
    <row r="196" spans="1:32" ht="16" hidden="1" thickBot="1" x14ac:dyDescent="0.25">
      <c r="A196" s="155" t="str">
        <f>IF(B196="","",MAX(A$110:A195)+1)</f>
        <v/>
      </c>
      <c r="B196" s="155" t="str">
        <f t="shared" si="16"/>
        <v/>
      </c>
      <c r="C196" s="154" t="str">
        <f t="shared" si="17"/>
        <v/>
      </c>
      <c r="E196" s="153" t="str">
        <f t="shared" si="18"/>
        <v/>
      </c>
      <c r="F196" s="152" t="str">
        <f t="shared" si="19"/>
        <v/>
      </c>
      <c r="G196" s="150"/>
      <c r="H196" s="149" t="str">
        <v/>
      </c>
      <c r="I196" s="151" t="str">
        <v/>
      </c>
      <c r="J196" s="150"/>
      <c r="K196" s="149" t="str">
        <f t="shared" si="20"/>
        <v/>
      </c>
      <c r="L196" s="149" t="str">
        <f t="shared" si="21"/>
        <v/>
      </c>
      <c r="M196" s="148" t="str">
        <f t="shared" si="22"/>
        <v/>
      </c>
      <c r="N196" s="157"/>
      <c r="O196" s="157"/>
      <c r="P196" s="157"/>
      <c r="Q196" s="157"/>
      <c r="R196" s="159"/>
      <c r="S196" s="157"/>
      <c r="T196" s="157"/>
      <c r="U196" s="157"/>
      <c r="V196" s="157"/>
      <c r="W196" s="157"/>
      <c r="X196" s="158"/>
      <c r="Y196" s="157"/>
      <c r="Z196" s="157"/>
      <c r="AA196" s="158"/>
      <c r="AB196" s="158"/>
      <c r="AC196" s="157"/>
      <c r="AD196" s="157"/>
      <c r="AE196" s="157"/>
      <c r="AF196" s="156"/>
    </row>
    <row r="197" spans="1:32" ht="16" hidden="1" thickBot="1" x14ac:dyDescent="0.25">
      <c r="A197" s="155" t="str">
        <f>IF(B197="","",MAX(A$110:A196)+1)</f>
        <v/>
      </c>
      <c r="B197" s="155" t="str">
        <f t="shared" si="16"/>
        <v/>
      </c>
      <c r="C197" s="154" t="str">
        <f t="shared" si="17"/>
        <v/>
      </c>
      <c r="E197" s="153" t="str">
        <f t="shared" si="18"/>
        <v/>
      </c>
      <c r="F197" s="152" t="str">
        <f t="shared" si="19"/>
        <v/>
      </c>
      <c r="G197" s="150"/>
      <c r="H197" s="149" t="str">
        <v/>
      </c>
      <c r="I197" s="151" t="str">
        <v/>
      </c>
      <c r="J197" s="150"/>
      <c r="K197" s="149" t="str">
        <f t="shared" si="20"/>
        <v/>
      </c>
      <c r="L197" s="149" t="str">
        <f t="shared" si="21"/>
        <v/>
      </c>
      <c r="M197" s="148" t="str">
        <f t="shared" si="22"/>
        <v/>
      </c>
      <c r="N197" s="157"/>
      <c r="O197" s="157"/>
      <c r="P197" s="157"/>
      <c r="Q197" s="157"/>
      <c r="R197" s="159"/>
      <c r="S197" s="157"/>
      <c r="T197" s="157"/>
      <c r="U197" s="157"/>
      <c r="V197" s="157"/>
      <c r="W197" s="157"/>
      <c r="X197" s="158"/>
      <c r="Y197" s="157"/>
      <c r="Z197" s="157"/>
      <c r="AA197" s="158"/>
      <c r="AB197" s="158"/>
      <c r="AC197" s="157"/>
      <c r="AD197" s="157"/>
      <c r="AE197" s="157"/>
      <c r="AF197" s="156"/>
    </row>
    <row r="198" spans="1:32" ht="16" hidden="1" thickBot="1" x14ac:dyDescent="0.25">
      <c r="A198" s="155" t="str">
        <f>IF(B198="","",MAX(A$110:A197)+1)</f>
        <v/>
      </c>
      <c r="B198" s="155" t="str">
        <f t="shared" si="16"/>
        <v/>
      </c>
      <c r="C198" s="154" t="str">
        <f t="shared" si="17"/>
        <v/>
      </c>
      <c r="E198" s="153" t="str">
        <f t="shared" si="18"/>
        <v/>
      </c>
      <c r="F198" s="152" t="str">
        <f t="shared" si="19"/>
        <v/>
      </c>
      <c r="G198" s="150"/>
      <c r="H198" s="149" t="str">
        <v/>
      </c>
      <c r="I198" s="151" t="str">
        <v/>
      </c>
      <c r="J198" s="150"/>
      <c r="K198" s="149" t="str">
        <f t="shared" si="20"/>
        <v/>
      </c>
      <c r="L198" s="149" t="str">
        <f t="shared" si="21"/>
        <v/>
      </c>
      <c r="M198" s="148" t="str">
        <f t="shared" si="22"/>
        <v/>
      </c>
      <c r="N198" s="157"/>
      <c r="O198" s="157"/>
      <c r="P198" s="157"/>
      <c r="Q198" s="157"/>
      <c r="R198" s="159"/>
      <c r="S198" s="157"/>
      <c r="T198" s="157"/>
      <c r="U198" s="157"/>
      <c r="V198" s="157"/>
      <c r="W198" s="157"/>
      <c r="X198" s="158"/>
      <c r="Y198" s="157"/>
      <c r="Z198" s="157"/>
      <c r="AA198" s="158"/>
      <c r="AB198" s="158"/>
      <c r="AC198" s="157"/>
      <c r="AD198" s="157"/>
      <c r="AE198" s="157"/>
      <c r="AF198" s="156"/>
    </row>
    <row r="199" spans="1:32" ht="16" hidden="1" thickBot="1" x14ac:dyDescent="0.25">
      <c r="A199" s="155" t="str">
        <f>IF(B199="","",MAX(A$110:A198)+1)</f>
        <v/>
      </c>
      <c r="B199" s="155" t="str">
        <f t="shared" si="16"/>
        <v/>
      </c>
      <c r="C199" s="154" t="str">
        <f t="shared" si="17"/>
        <v/>
      </c>
      <c r="E199" s="153" t="str">
        <f t="shared" si="18"/>
        <v/>
      </c>
      <c r="F199" s="152" t="str">
        <f t="shared" si="19"/>
        <v/>
      </c>
      <c r="G199" s="150"/>
      <c r="H199" s="149" t="str">
        <v/>
      </c>
      <c r="I199" s="151" t="str">
        <v/>
      </c>
      <c r="J199" s="150"/>
      <c r="K199" s="149" t="str">
        <f t="shared" si="20"/>
        <v/>
      </c>
      <c r="L199" s="149" t="str">
        <f t="shared" si="21"/>
        <v/>
      </c>
      <c r="M199" s="148" t="str">
        <f t="shared" si="22"/>
        <v/>
      </c>
      <c r="N199" s="157"/>
      <c r="O199" s="157"/>
      <c r="P199" s="157"/>
      <c r="Q199" s="157"/>
      <c r="R199" s="159"/>
      <c r="S199" s="157"/>
      <c r="T199" s="157"/>
      <c r="U199" s="157"/>
      <c r="V199" s="157"/>
      <c r="W199" s="157"/>
      <c r="X199" s="158"/>
      <c r="Y199" s="157"/>
      <c r="Z199" s="157"/>
      <c r="AA199" s="158"/>
      <c r="AB199" s="158"/>
      <c r="AC199" s="157"/>
      <c r="AD199" s="157"/>
      <c r="AE199" s="157"/>
      <c r="AF199" s="156"/>
    </row>
    <row r="200" spans="1:32" ht="16" hidden="1" thickBot="1" x14ac:dyDescent="0.25">
      <c r="A200" s="155" t="str">
        <f>IF(B200="","",MAX(A$110:A199)+1)</f>
        <v/>
      </c>
      <c r="B200" s="155" t="str">
        <f t="shared" si="16"/>
        <v/>
      </c>
      <c r="C200" s="154" t="str">
        <f t="shared" si="17"/>
        <v/>
      </c>
      <c r="E200" s="153" t="str">
        <f t="shared" si="18"/>
        <v/>
      </c>
      <c r="F200" s="152" t="str">
        <f t="shared" si="19"/>
        <v/>
      </c>
      <c r="G200" s="150"/>
      <c r="H200" s="149" t="str">
        <v/>
      </c>
      <c r="I200" s="151" t="str">
        <v/>
      </c>
      <c r="J200" s="150"/>
      <c r="K200" s="149" t="str">
        <f t="shared" si="20"/>
        <v/>
      </c>
      <c r="L200" s="149" t="str">
        <f t="shared" si="21"/>
        <v/>
      </c>
      <c r="M200" s="148" t="str">
        <f t="shared" si="22"/>
        <v/>
      </c>
      <c r="N200" s="157"/>
      <c r="O200" s="157"/>
      <c r="P200" s="157"/>
      <c r="Q200" s="157"/>
      <c r="R200" s="159"/>
      <c r="S200" s="157"/>
      <c r="T200" s="157"/>
      <c r="U200" s="157"/>
      <c r="V200" s="157"/>
      <c r="W200" s="157"/>
      <c r="X200" s="158"/>
      <c r="Y200" s="157"/>
      <c r="Z200" s="157"/>
      <c r="AA200" s="158"/>
      <c r="AB200" s="158"/>
      <c r="AC200" s="157"/>
      <c r="AD200" s="157"/>
      <c r="AE200" s="157"/>
      <c r="AF200" s="156"/>
    </row>
    <row r="201" spans="1:32" ht="16" hidden="1" thickBot="1" x14ac:dyDescent="0.25">
      <c r="A201" s="155" t="str">
        <f>IF(B201="","",MAX(A$110:A200)+1)</f>
        <v/>
      </c>
      <c r="B201" s="155" t="str">
        <f t="shared" si="16"/>
        <v/>
      </c>
      <c r="C201" s="154" t="str">
        <f t="shared" si="17"/>
        <v/>
      </c>
      <c r="E201" s="153" t="str">
        <f t="shared" si="18"/>
        <v/>
      </c>
      <c r="F201" s="152" t="str">
        <f t="shared" si="19"/>
        <v/>
      </c>
      <c r="G201" s="150"/>
      <c r="H201" s="149" t="str">
        <v/>
      </c>
      <c r="I201" s="151" t="str">
        <v/>
      </c>
      <c r="J201" s="150"/>
      <c r="K201" s="149" t="str">
        <f t="shared" si="20"/>
        <v/>
      </c>
      <c r="L201" s="149" t="str">
        <f t="shared" si="21"/>
        <v/>
      </c>
      <c r="M201" s="148" t="str">
        <f t="shared" si="22"/>
        <v/>
      </c>
      <c r="N201" s="157"/>
      <c r="O201" s="157"/>
      <c r="P201" s="157"/>
      <c r="Q201" s="157"/>
      <c r="R201" s="159"/>
      <c r="S201" s="157"/>
      <c r="T201" s="157"/>
      <c r="U201" s="157"/>
      <c r="V201" s="157"/>
      <c r="W201" s="157"/>
      <c r="X201" s="158"/>
      <c r="Y201" s="157"/>
      <c r="Z201" s="157"/>
      <c r="AA201" s="158"/>
      <c r="AB201" s="158"/>
      <c r="AC201" s="157"/>
      <c r="AD201" s="157"/>
      <c r="AE201" s="157"/>
      <c r="AF201" s="156"/>
    </row>
    <row r="202" spans="1:32" ht="16" hidden="1" thickBot="1" x14ac:dyDescent="0.25">
      <c r="A202" s="155" t="str">
        <f>IF(B202="","",MAX(A$110:A201)+1)</f>
        <v/>
      </c>
      <c r="B202" s="155" t="str">
        <f t="shared" si="16"/>
        <v/>
      </c>
      <c r="C202" s="154" t="str">
        <f t="shared" si="17"/>
        <v/>
      </c>
      <c r="E202" s="153" t="str">
        <f t="shared" si="18"/>
        <v/>
      </c>
      <c r="F202" s="152" t="str">
        <f t="shared" si="19"/>
        <v/>
      </c>
      <c r="G202" s="150"/>
      <c r="H202" s="149" t="str">
        <v/>
      </c>
      <c r="I202" s="151" t="str">
        <v/>
      </c>
      <c r="J202" s="150"/>
      <c r="K202" s="149" t="str">
        <f t="shared" si="20"/>
        <v/>
      </c>
      <c r="L202" s="149" t="str">
        <f t="shared" si="21"/>
        <v/>
      </c>
      <c r="M202" s="148" t="str">
        <f t="shared" si="22"/>
        <v/>
      </c>
      <c r="N202" s="157"/>
      <c r="O202" s="157"/>
      <c r="P202" s="157"/>
      <c r="Q202" s="157"/>
      <c r="R202" s="159"/>
      <c r="S202" s="157"/>
      <c r="T202" s="157"/>
      <c r="U202" s="157"/>
      <c r="V202" s="157"/>
      <c r="W202" s="157"/>
      <c r="X202" s="158"/>
      <c r="Y202" s="157"/>
      <c r="Z202" s="157"/>
      <c r="AA202" s="158"/>
      <c r="AB202" s="158"/>
      <c r="AC202" s="157"/>
      <c r="AD202" s="157"/>
      <c r="AE202" s="157"/>
      <c r="AF202" s="156"/>
    </row>
    <row r="203" spans="1:32" ht="16" hidden="1" thickBot="1" x14ac:dyDescent="0.25">
      <c r="A203" s="155" t="str">
        <f>IF(B203="","",MAX(A$110:A202)+1)</f>
        <v/>
      </c>
      <c r="B203" s="155" t="str">
        <f t="shared" ref="B203:B208" si="23">IF(E94&gt;0,B94,"")</f>
        <v/>
      </c>
      <c r="C203" s="154" t="str">
        <f t="shared" ref="C203:C208" si="24">IF(E94&gt;0,E94,"")</f>
        <v/>
      </c>
      <c r="E203" s="153" t="str">
        <f t="shared" si="18"/>
        <v/>
      </c>
      <c r="F203" s="152" t="str">
        <f t="shared" si="19"/>
        <v/>
      </c>
      <c r="G203" s="150"/>
      <c r="H203" s="149" t="str">
        <v/>
      </c>
      <c r="I203" s="151" t="str">
        <v/>
      </c>
      <c r="J203" s="150"/>
      <c r="K203" s="149" t="str">
        <f t="shared" si="20"/>
        <v/>
      </c>
      <c r="L203" s="149" t="str">
        <f t="shared" si="21"/>
        <v/>
      </c>
      <c r="M203" s="148" t="str">
        <f t="shared" si="22"/>
        <v/>
      </c>
    </row>
    <row r="204" spans="1:32" ht="16" hidden="1" thickBot="1" x14ac:dyDescent="0.25">
      <c r="A204" s="155" t="str">
        <f>IF(B204="","",MAX(A$110:A203)+1)</f>
        <v/>
      </c>
      <c r="B204" s="155" t="str">
        <f t="shared" si="23"/>
        <v/>
      </c>
      <c r="C204" s="154" t="str">
        <f t="shared" si="24"/>
        <v/>
      </c>
      <c r="E204" s="153" t="str">
        <f t="shared" si="18"/>
        <v/>
      </c>
      <c r="F204" s="152" t="str">
        <f t="shared" si="19"/>
        <v/>
      </c>
      <c r="G204" s="150"/>
      <c r="H204" s="149" t="str">
        <v/>
      </c>
      <c r="I204" s="151" t="str">
        <v/>
      </c>
      <c r="J204" s="150"/>
      <c r="K204" s="149" t="str">
        <f t="shared" si="20"/>
        <v/>
      </c>
      <c r="L204" s="149" t="str">
        <f t="shared" si="21"/>
        <v/>
      </c>
      <c r="M204" s="148" t="str">
        <f t="shared" si="22"/>
        <v/>
      </c>
    </row>
    <row r="205" spans="1:32" ht="16" hidden="1" thickBot="1" x14ac:dyDescent="0.25">
      <c r="A205" s="155" t="str">
        <f>IF(B205="","",MAX(A$110:A204)+1)</f>
        <v/>
      </c>
      <c r="B205" s="155" t="str">
        <f t="shared" si="23"/>
        <v/>
      </c>
      <c r="C205" s="154" t="str">
        <f t="shared" si="24"/>
        <v/>
      </c>
      <c r="E205" s="153" t="str">
        <f t="shared" si="18"/>
        <v/>
      </c>
      <c r="F205" s="152" t="str">
        <f t="shared" si="19"/>
        <v/>
      </c>
      <c r="G205" s="150"/>
      <c r="H205" s="149" t="str">
        <v/>
      </c>
      <c r="I205" s="151" t="str">
        <v/>
      </c>
      <c r="J205" s="150"/>
      <c r="K205" s="149" t="str">
        <f t="shared" si="20"/>
        <v/>
      </c>
      <c r="L205" s="149" t="str">
        <f t="shared" si="21"/>
        <v/>
      </c>
      <c r="M205" s="148" t="str">
        <f t="shared" si="22"/>
        <v/>
      </c>
    </row>
    <row r="206" spans="1:32" ht="16" hidden="1" thickBot="1" x14ac:dyDescent="0.25">
      <c r="A206" s="155" t="str">
        <f>IF(B206="","",MAX(A$110:A205)+1)</f>
        <v/>
      </c>
      <c r="B206" s="155" t="str">
        <f t="shared" si="23"/>
        <v/>
      </c>
      <c r="C206" s="154" t="str">
        <f t="shared" si="24"/>
        <v/>
      </c>
      <c r="E206" s="153" t="str">
        <f t="shared" si="18"/>
        <v/>
      </c>
      <c r="F206" s="152" t="str">
        <f t="shared" si="19"/>
        <v/>
      </c>
      <c r="G206" s="150"/>
      <c r="H206" s="149" t="str">
        <v/>
      </c>
      <c r="I206" s="151" t="str">
        <v/>
      </c>
      <c r="J206" s="150"/>
      <c r="K206" s="149" t="str">
        <f t="shared" si="20"/>
        <v/>
      </c>
      <c r="L206" s="149" t="str">
        <f t="shared" si="21"/>
        <v/>
      </c>
      <c r="M206" s="148" t="str">
        <f t="shared" si="22"/>
        <v/>
      </c>
    </row>
    <row r="207" spans="1:32" ht="16" hidden="1" thickBot="1" x14ac:dyDescent="0.25">
      <c r="A207" s="155" t="str">
        <f>IF(B207="","",MAX(A$110:A206)+1)</f>
        <v/>
      </c>
      <c r="B207" s="155" t="str">
        <f t="shared" si="23"/>
        <v/>
      </c>
      <c r="C207" s="154" t="str">
        <f t="shared" si="24"/>
        <v/>
      </c>
      <c r="E207" s="153" t="str">
        <f t="shared" si="18"/>
        <v/>
      </c>
      <c r="F207" s="152" t="str">
        <f t="shared" si="19"/>
        <v/>
      </c>
      <c r="G207" s="150"/>
      <c r="H207" s="149" t="str">
        <v/>
      </c>
      <c r="I207" s="151" t="str">
        <v/>
      </c>
      <c r="J207" s="150"/>
      <c r="K207" s="149" t="str">
        <f t="shared" si="20"/>
        <v/>
      </c>
      <c r="L207" s="149" t="str">
        <f t="shared" si="21"/>
        <v/>
      </c>
      <c r="M207" s="148" t="str">
        <f t="shared" si="22"/>
        <v/>
      </c>
    </row>
    <row r="208" spans="1:32" ht="16" hidden="1" thickBot="1" x14ac:dyDescent="0.25">
      <c r="A208" s="155" t="str">
        <f>IF(B208="","",MAX(A$110:A207)+1)</f>
        <v/>
      </c>
      <c r="B208" s="155" t="str">
        <f t="shared" si="23"/>
        <v/>
      </c>
      <c r="C208" s="154" t="str">
        <f t="shared" si="24"/>
        <v/>
      </c>
      <c r="E208" s="153" t="str">
        <f t="shared" si="18"/>
        <v/>
      </c>
      <c r="F208" s="152" t="str">
        <f t="shared" si="19"/>
        <v/>
      </c>
      <c r="G208" s="150"/>
      <c r="H208" s="149" t="str">
        <v/>
      </c>
      <c r="I208" s="151" t="str">
        <v/>
      </c>
      <c r="J208" s="150"/>
      <c r="K208" s="149" t="str">
        <f t="shared" si="20"/>
        <v/>
      </c>
      <c r="L208" s="149" t="str">
        <f t="shared" si="21"/>
        <v/>
      </c>
      <c r="M208" s="148" t="str">
        <f t="shared" si="22"/>
        <v/>
      </c>
    </row>
    <row r="209" spans="1:13" ht="16" hidden="1" thickBot="1" x14ac:dyDescent="0.25">
      <c r="A209" s="155" t="str">
        <f>IF(B209="","",MAX(A$110:A208)+1)</f>
        <v/>
      </c>
      <c r="B209" s="155" t="str">
        <f>IF(E102&gt;0,B102,"")</f>
        <v/>
      </c>
      <c r="C209" s="154" t="str">
        <f>IF(E102&gt;0,E102,"")</f>
        <v/>
      </c>
      <c r="E209" s="153" t="str">
        <f t="shared" si="18"/>
        <v/>
      </c>
      <c r="F209" s="152" t="str">
        <f t="shared" si="19"/>
        <v/>
      </c>
      <c r="G209" s="150"/>
      <c r="H209" s="149" t="str">
        <v/>
      </c>
      <c r="I209" s="151" t="str">
        <v/>
      </c>
      <c r="J209" s="150"/>
      <c r="K209" s="149" t="str">
        <f t="shared" si="20"/>
        <v/>
      </c>
      <c r="L209" s="149" t="str">
        <f t="shared" si="21"/>
        <v/>
      </c>
      <c r="M209" s="148" t="str">
        <f t="shared" si="22"/>
        <v/>
      </c>
    </row>
    <row r="210" spans="1:13" ht="16" hidden="1" thickBot="1" x14ac:dyDescent="0.25">
      <c r="A210" s="155" t="str">
        <f>IF(B210="","",MAX(A$110:A209)+1)</f>
        <v/>
      </c>
      <c r="B210" s="155" t="str">
        <f>IF(E103&gt;0,B103,"")</f>
        <v/>
      </c>
      <c r="C210" s="154" t="str">
        <f>IF(E103&gt;0,E103,"")</f>
        <v/>
      </c>
      <c r="E210" s="153" t="str">
        <f t="shared" si="18"/>
        <v/>
      </c>
      <c r="F210" s="152" t="str">
        <f t="shared" si="19"/>
        <v/>
      </c>
      <c r="G210" s="150"/>
      <c r="H210" s="149" t="str">
        <v/>
      </c>
      <c r="I210" s="151" t="str">
        <v/>
      </c>
      <c r="J210" s="150"/>
      <c r="K210" s="149" t="str">
        <f t="shared" si="20"/>
        <v/>
      </c>
      <c r="L210" s="149" t="str">
        <f t="shared" si="21"/>
        <v/>
      </c>
      <c r="M210" s="148" t="str">
        <f t="shared" si="22"/>
        <v/>
      </c>
    </row>
    <row r="211" spans="1:13" hidden="1" x14ac:dyDescent="0.2"/>
    <row r="212" spans="1:13" hidden="1" x14ac:dyDescent="0.2"/>
    <row r="213" spans="1:13" hidden="1" x14ac:dyDescent="0.2"/>
    <row r="214" spans="1:13" hidden="1" x14ac:dyDescent="0.2"/>
    <row r="215" spans="1:13" hidden="1" x14ac:dyDescent="0.2"/>
    <row r="216" spans="1:13" hidden="1" x14ac:dyDescent="0.2"/>
    <row r="217" spans="1:13" hidden="1" x14ac:dyDescent="0.2"/>
    <row r="218" spans="1:13" hidden="1" x14ac:dyDescent="0.2"/>
    <row r="219" spans="1:13" hidden="1" x14ac:dyDescent="0.2"/>
    <row r="220" spans="1:13" hidden="1" x14ac:dyDescent="0.2"/>
    <row r="221" spans="1:13" hidden="1" x14ac:dyDescent="0.2"/>
    <row r="222" spans="1:13" hidden="1" x14ac:dyDescent="0.2"/>
    <row r="223" spans="1:13" hidden="1" x14ac:dyDescent="0.2"/>
    <row r="224" spans="1:13"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spans="2:4" hidden="1" x14ac:dyDescent="0.2"/>
    <row r="242" spans="2:4" hidden="1" x14ac:dyDescent="0.2"/>
    <row r="243" spans="2:4" hidden="1" x14ac:dyDescent="0.2"/>
    <row r="244" spans="2:4" hidden="1" x14ac:dyDescent="0.2"/>
    <row r="245" spans="2:4" hidden="1" x14ac:dyDescent="0.2"/>
    <row r="246" spans="2:4" hidden="1" x14ac:dyDescent="0.2"/>
    <row r="247" spans="2:4" hidden="1" x14ac:dyDescent="0.2"/>
    <row r="248" spans="2:4" hidden="1" x14ac:dyDescent="0.2"/>
    <row r="249" spans="2:4" hidden="1" x14ac:dyDescent="0.2"/>
    <row r="250" spans="2:4" hidden="1" x14ac:dyDescent="0.2"/>
    <row r="251" spans="2:4" hidden="1" x14ac:dyDescent="0.2"/>
    <row r="252" spans="2:4" hidden="1" x14ac:dyDescent="0.2"/>
    <row r="253" spans="2:4" hidden="1" x14ac:dyDescent="0.2"/>
    <row r="254" spans="2:4" hidden="1" x14ac:dyDescent="0.2"/>
    <row r="255" spans="2:4" hidden="1" x14ac:dyDescent="0.2">
      <c r="B255">
        <f t="shared" ref="B255:B286" si="25">AD111</f>
        <v>0</v>
      </c>
      <c r="C255">
        <f t="shared" ref="C255:C286" si="26">AE111</f>
        <v>0</v>
      </c>
      <c r="D255">
        <f t="shared" ref="D255:D286" si="27">AF111</f>
        <v>0</v>
      </c>
    </row>
    <row r="256" spans="2:4" hidden="1" x14ac:dyDescent="0.2">
      <c r="B256">
        <f t="shared" si="25"/>
        <v>0</v>
      </c>
      <c r="C256">
        <f t="shared" si="26"/>
        <v>0</v>
      </c>
      <c r="D256">
        <f t="shared" si="27"/>
        <v>0</v>
      </c>
    </row>
    <row r="257" spans="2:4" hidden="1" x14ac:dyDescent="0.2">
      <c r="B257">
        <f t="shared" si="25"/>
        <v>0</v>
      </c>
      <c r="C257">
        <f t="shared" si="26"/>
        <v>0</v>
      </c>
      <c r="D257">
        <f t="shared" si="27"/>
        <v>0</v>
      </c>
    </row>
    <row r="258" spans="2:4" hidden="1" x14ac:dyDescent="0.2">
      <c r="B258">
        <f t="shared" si="25"/>
        <v>0</v>
      </c>
      <c r="C258">
        <f t="shared" si="26"/>
        <v>0</v>
      </c>
      <c r="D258">
        <f t="shared" si="27"/>
        <v>0</v>
      </c>
    </row>
    <row r="259" spans="2:4" hidden="1" x14ac:dyDescent="0.2">
      <c r="B259">
        <f t="shared" si="25"/>
        <v>0</v>
      </c>
      <c r="C259">
        <f t="shared" si="26"/>
        <v>0</v>
      </c>
      <c r="D259">
        <f t="shared" si="27"/>
        <v>0</v>
      </c>
    </row>
    <row r="260" spans="2:4" hidden="1" x14ac:dyDescent="0.2">
      <c r="B260">
        <f t="shared" si="25"/>
        <v>0</v>
      </c>
      <c r="C260">
        <f t="shared" si="26"/>
        <v>0</v>
      </c>
      <c r="D260">
        <f t="shared" si="27"/>
        <v>0</v>
      </c>
    </row>
    <row r="261" spans="2:4" hidden="1" x14ac:dyDescent="0.2">
      <c r="B261">
        <f t="shared" si="25"/>
        <v>0</v>
      </c>
      <c r="C261">
        <f t="shared" si="26"/>
        <v>0</v>
      </c>
      <c r="D261">
        <f t="shared" si="27"/>
        <v>0</v>
      </c>
    </row>
    <row r="262" spans="2:4" hidden="1" x14ac:dyDescent="0.2">
      <c r="B262">
        <f t="shared" si="25"/>
        <v>0</v>
      </c>
      <c r="C262">
        <f t="shared" si="26"/>
        <v>0</v>
      </c>
      <c r="D262">
        <f t="shared" si="27"/>
        <v>0</v>
      </c>
    </row>
    <row r="263" spans="2:4" hidden="1" x14ac:dyDescent="0.2">
      <c r="B263">
        <f t="shared" si="25"/>
        <v>0</v>
      </c>
      <c r="C263">
        <f t="shared" si="26"/>
        <v>0</v>
      </c>
      <c r="D263">
        <f t="shared" si="27"/>
        <v>0</v>
      </c>
    </row>
    <row r="264" spans="2:4" hidden="1" x14ac:dyDescent="0.2">
      <c r="B264">
        <f t="shared" si="25"/>
        <v>0</v>
      </c>
      <c r="C264">
        <f t="shared" si="26"/>
        <v>0</v>
      </c>
      <c r="D264">
        <f t="shared" si="27"/>
        <v>0</v>
      </c>
    </row>
    <row r="265" spans="2:4" hidden="1" x14ac:dyDescent="0.2">
      <c r="B265">
        <f t="shared" si="25"/>
        <v>0</v>
      </c>
      <c r="C265">
        <f t="shared" si="26"/>
        <v>0</v>
      </c>
      <c r="D265">
        <f t="shared" si="27"/>
        <v>0</v>
      </c>
    </row>
    <row r="266" spans="2:4" hidden="1" x14ac:dyDescent="0.2">
      <c r="B266">
        <f t="shared" si="25"/>
        <v>0</v>
      </c>
      <c r="C266">
        <f t="shared" si="26"/>
        <v>0</v>
      </c>
      <c r="D266">
        <f t="shared" si="27"/>
        <v>0</v>
      </c>
    </row>
    <row r="267" spans="2:4" hidden="1" x14ac:dyDescent="0.2">
      <c r="B267">
        <f t="shared" si="25"/>
        <v>0</v>
      </c>
      <c r="C267">
        <f t="shared" si="26"/>
        <v>0</v>
      </c>
      <c r="D267">
        <f t="shared" si="27"/>
        <v>0</v>
      </c>
    </row>
    <row r="268" spans="2:4" hidden="1" x14ac:dyDescent="0.2">
      <c r="B268">
        <f t="shared" si="25"/>
        <v>0</v>
      </c>
      <c r="C268">
        <f t="shared" si="26"/>
        <v>0</v>
      </c>
      <c r="D268">
        <f t="shared" si="27"/>
        <v>0</v>
      </c>
    </row>
    <row r="269" spans="2:4" hidden="1" x14ac:dyDescent="0.2">
      <c r="B269">
        <f t="shared" si="25"/>
        <v>0</v>
      </c>
      <c r="C269">
        <f t="shared" si="26"/>
        <v>0</v>
      </c>
      <c r="D269">
        <f t="shared" si="27"/>
        <v>0</v>
      </c>
    </row>
    <row r="270" spans="2:4" hidden="1" x14ac:dyDescent="0.2">
      <c r="B270">
        <f t="shared" si="25"/>
        <v>0</v>
      </c>
      <c r="C270">
        <f t="shared" si="26"/>
        <v>0</v>
      </c>
      <c r="D270">
        <f t="shared" si="27"/>
        <v>0</v>
      </c>
    </row>
    <row r="271" spans="2:4" hidden="1" x14ac:dyDescent="0.2">
      <c r="B271">
        <f t="shared" si="25"/>
        <v>0</v>
      </c>
      <c r="C271">
        <f t="shared" si="26"/>
        <v>0</v>
      </c>
      <c r="D271">
        <f t="shared" si="27"/>
        <v>0</v>
      </c>
    </row>
    <row r="272" spans="2:4" hidden="1" x14ac:dyDescent="0.2">
      <c r="B272">
        <f t="shared" si="25"/>
        <v>0</v>
      </c>
      <c r="C272">
        <f t="shared" si="26"/>
        <v>0</v>
      </c>
      <c r="D272">
        <f t="shared" si="27"/>
        <v>0</v>
      </c>
    </row>
    <row r="273" spans="2:4" hidden="1" x14ac:dyDescent="0.2">
      <c r="B273">
        <f t="shared" si="25"/>
        <v>0</v>
      </c>
      <c r="C273">
        <f t="shared" si="26"/>
        <v>0</v>
      </c>
      <c r="D273">
        <f t="shared" si="27"/>
        <v>0</v>
      </c>
    </row>
    <row r="274" spans="2:4" hidden="1" x14ac:dyDescent="0.2">
      <c r="B274">
        <f t="shared" si="25"/>
        <v>0</v>
      </c>
      <c r="C274">
        <f t="shared" si="26"/>
        <v>0</v>
      </c>
      <c r="D274">
        <f t="shared" si="27"/>
        <v>0</v>
      </c>
    </row>
    <row r="275" spans="2:4" hidden="1" x14ac:dyDescent="0.2">
      <c r="B275">
        <f t="shared" si="25"/>
        <v>0</v>
      </c>
      <c r="C275">
        <f t="shared" si="26"/>
        <v>0</v>
      </c>
      <c r="D275">
        <f t="shared" si="27"/>
        <v>0</v>
      </c>
    </row>
    <row r="276" spans="2:4" hidden="1" x14ac:dyDescent="0.2">
      <c r="B276">
        <f t="shared" si="25"/>
        <v>0</v>
      </c>
      <c r="C276">
        <f t="shared" si="26"/>
        <v>0</v>
      </c>
      <c r="D276">
        <f t="shared" si="27"/>
        <v>0</v>
      </c>
    </row>
    <row r="277" spans="2:4" hidden="1" x14ac:dyDescent="0.2">
      <c r="B277">
        <f t="shared" si="25"/>
        <v>0</v>
      </c>
      <c r="C277">
        <f t="shared" si="26"/>
        <v>0</v>
      </c>
      <c r="D277">
        <f t="shared" si="27"/>
        <v>0</v>
      </c>
    </row>
    <row r="278" spans="2:4" hidden="1" x14ac:dyDescent="0.2">
      <c r="B278">
        <f t="shared" si="25"/>
        <v>0</v>
      </c>
      <c r="C278">
        <f t="shared" si="26"/>
        <v>0</v>
      </c>
      <c r="D278">
        <f t="shared" si="27"/>
        <v>0</v>
      </c>
    </row>
    <row r="279" spans="2:4" hidden="1" x14ac:dyDescent="0.2">
      <c r="B279">
        <f t="shared" si="25"/>
        <v>0</v>
      </c>
      <c r="C279">
        <f t="shared" si="26"/>
        <v>0</v>
      </c>
      <c r="D279">
        <f t="shared" si="27"/>
        <v>0</v>
      </c>
    </row>
    <row r="280" spans="2:4" hidden="1" x14ac:dyDescent="0.2">
      <c r="B280">
        <f t="shared" si="25"/>
        <v>0</v>
      </c>
      <c r="C280">
        <f t="shared" si="26"/>
        <v>0</v>
      </c>
      <c r="D280">
        <f t="shared" si="27"/>
        <v>0</v>
      </c>
    </row>
    <row r="281" spans="2:4" hidden="1" x14ac:dyDescent="0.2">
      <c r="B281">
        <f t="shared" si="25"/>
        <v>0</v>
      </c>
      <c r="C281">
        <f t="shared" si="26"/>
        <v>0</v>
      </c>
      <c r="D281">
        <f t="shared" si="27"/>
        <v>0</v>
      </c>
    </row>
    <row r="282" spans="2:4" hidden="1" x14ac:dyDescent="0.2">
      <c r="B282">
        <f t="shared" si="25"/>
        <v>0</v>
      </c>
      <c r="C282">
        <f t="shared" si="26"/>
        <v>0</v>
      </c>
      <c r="D282">
        <f t="shared" si="27"/>
        <v>0</v>
      </c>
    </row>
    <row r="283" spans="2:4" hidden="1" x14ac:dyDescent="0.2">
      <c r="B283">
        <f t="shared" si="25"/>
        <v>0</v>
      </c>
      <c r="C283">
        <f t="shared" si="26"/>
        <v>0</v>
      </c>
      <c r="D283">
        <f t="shared" si="27"/>
        <v>0</v>
      </c>
    </row>
    <row r="284" spans="2:4" hidden="1" x14ac:dyDescent="0.2">
      <c r="B284">
        <f t="shared" si="25"/>
        <v>0</v>
      </c>
      <c r="C284">
        <f t="shared" si="26"/>
        <v>0</v>
      </c>
      <c r="D284">
        <f t="shared" si="27"/>
        <v>0</v>
      </c>
    </row>
    <row r="285" spans="2:4" hidden="1" x14ac:dyDescent="0.2">
      <c r="B285">
        <f t="shared" si="25"/>
        <v>0</v>
      </c>
      <c r="C285">
        <f t="shared" si="26"/>
        <v>0</v>
      </c>
      <c r="D285">
        <f t="shared" si="27"/>
        <v>0</v>
      </c>
    </row>
    <row r="286" spans="2:4" hidden="1" x14ac:dyDescent="0.2">
      <c r="B286">
        <f t="shared" si="25"/>
        <v>0</v>
      </c>
      <c r="C286">
        <f t="shared" si="26"/>
        <v>0</v>
      </c>
      <c r="D286">
        <f t="shared" si="27"/>
        <v>0</v>
      </c>
    </row>
    <row r="287" spans="2:4" hidden="1" x14ac:dyDescent="0.2">
      <c r="B287">
        <f t="shared" ref="B287:B318" si="28">AD143</f>
        <v>0</v>
      </c>
      <c r="C287">
        <f t="shared" ref="C287:C318" si="29">AE143</f>
        <v>0</v>
      </c>
      <c r="D287">
        <f t="shared" ref="D287:D318" si="30">AF143</f>
        <v>0</v>
      </c>
    </row>
    <row r="288" spans="2:4" hidden="1" x14ac:dyDescent="0.2">
      <c r="B288">
        <f t="shared" si="28"/>
        <v>0</v>
      </c>
      <c r="C288">
        <f t="shared" si="29"/>
        <v>0</v>
      </c>
      <c r="D288">
        <f t="shared" si="30"/>
        <v>0</v>
      </c>
    </row>
    <row r="289" spans="2:67" s="68" customFormat="1" hidden="1" x14ac:dyDescent="0.2">
      <c r="B289">
        <f t="shared" si="28"/>
        <v>0</v>
      </c>
      <c r="C289">
        <f t="shared" si="29"/>
        <v>0</v>
      </c>
      <c r="D289">
        <f t="shared" si="30"/>
        <v>0</v>
      </c>
      <c r="H289" s="39"/>
      <c r="I289"/>
      <c r="J289"/>
      <c r="K289"/>
      <c r="L289" s="40"/>
      <c r="M289" s="39"/>
      <c r="N289"/>
      <c r="O289"/>
      <c r="P289"/>
      <c r="Q289"/>
      <c r="R289" s="84"/>
      <c r="S289"/>
      <c r="T289"/>
      <c r="U289"/>
      <c r="V289"/>
      <c r="W289" s="84"/>
      <c r="X289"/>
      <c r="Y289"/>
      <c r="Z289"/>
      <c r="AA289" s="85"/>
      <c r="AB289" s="84"/>
      <c r="AC289"/>
      <c r="AD289"/>
      <c r="AE289"/>
      <c r="AF289" s="85"/>
      <c r="AG289" s="84"/>
      <c r="AH289"/>
      <c r="AI289"/>
      <c r="AJ289"/>
      <c r="AK289" s="85"/>
      <c r="AL289" s="84"/>
      <c r="AM289"/>
      <c r="AN289"/>
      <c r="AO289"/>
      <c r="AP289" s="85"/>
      <c r="AQ289" s="84"/>
      <c r="AR289"/>
      <c r="AS289"/>
      <c r="AT289"/>
      <c r="AU289" s="85"/>
      <c r="AV289" s="84"/>
      <c r="AW289"/>
      <c r="AX289"/>
      <c r="AY289"/>
      <c r="AZ289" s="85"/>
      <c r="BA289" s="84"/>
      <c r="BB289"/>
      <c r="BC289"/>
      <c r="BD289"/>
      <c r="BE289" s="85"/>
      <c r="BF289" s="84"/>
      <c r="BG289"/>
      <c r="BH289"/>
      <c r="BI289"/>
      <c r="BJ289" s="85"/>
      <c r="BK289" s="84"/>
      <c r="BL289"/>
      <c r="BM289"/>
      <c r="BN289"/>
      <c r="BO289" s="85"/>
    </row>
    <row r="290" spans="2:67" s="68" customFormat="1" hidden="1" x14ac:dyDescent="0.2">
      <c r="B290">
        <f t="shared" si="28"/>
        <v>0</v>
      </c>
      <c r="C290">
        <f t="shared" si="29"/>
        <v>0</v>
      </c>
      <c r="D290">
        <f t="shared" si="30"/>
        <v>0</v>
      </c>
      <c r="H290" s="39"/>
      <c r="I290"/>
      <c r="J290"/>
      <c r="K290"/>
      <c r="L290" s="40"/>
      <c r="M290" s="39"/>
      <c r="N290"/>
      <c r="O290"/>
      <c r="P290"/>
      <c r="Q290"/>
      <c r="R290" s="84"/>
      <c r="S290"/>
      <c r="T290"/>
      <c r="U290"/>
      <c r="V290"/>
      <c r="W290" s="84"/>
      <c r="X290"/>
      <c r="Y290"/>
      <c r="Z290"/>
      <c r="AA290" s="85"/>
      <c r="AB290" s="84"/>
      <c r="AC290"/>
      <c r="AD290"/>
      <c r="AE290"/>
      <c r="AF290" s="85"/>
      <c r="AG290" s="84"/>
      <c r="AH290"/>
      <c r="AI290"/>
      <c r="AJ290"/>
      <c r="AK290" s="85"/>
      <c r="AL290" s="84"/>
      <c r="AM290"/>
      <c r="AN290"/>
      <c r="AO290"/>
      <c r="AP290" s="85"/>
      <c r="AQ290" s="84"/>
      <c r="AR290"/>
      <c r="AS290"/>
      <c r="AT290"/>
      <c r="AU290" s="85"/>
      <c r="AV290" s="84"/>
      <c r="AW290"/>
      <c r="AX290"/>
      <c r="AY290"/>
      <c r="AZ290" s="85"/>
      <c r="BA290" s="84"/>
      <c r="BB290"/>
      <c r="BC290"/>
      <c r="BD290"/>
      <c r="BE290" s="85"/>
      <c r="BF290" s="84"/>
      <c r="BG290"/>
      <c r="BH290"/>
      <c r="BI290"/>
      <c r="BJ290" s="85"/>
      <c r="BK290" s="84"/>
      <c r="BL290"/>
      <c r="BM290"/>
      <c r="BN290"/>
      <c r="BO290" s="85"/>
    </row>
    <row r="291" spans="2:67" s="68" customFormat="1" hidden="1" x14ac:dyDescent="0.2">
      <c r="B291">
        <f t="shared" si="28"/>
        <v>0</v>
      </c>
      <c r="C291">
        <f t="shared" si="29"/>
        <v>0</v>
      </c>
      <c r="D291">
        <f t="shared" si="30"/>
        <v>0</v>
      </c>
      <c r="H291" s="39"/>
      <c r="I291"/>
      <c r="J291"/>
      <c r="K291"/>
      <c r="L291" s="40"/>
      <c r="M291" s="39"/>
      <c r="N291"/>
      <c r="O291"/>
      <c r="P291"/>
      <c r="Q291"/>
      <c r="R291" s="84"/>
      <c r="S291"/>
      <c r="T291"/>
      <c r="U291"/>
      <c r="V291"/>
      <c r="W291" s="84"/>
      <c r="X291"/>
      <c r="Y291"/>
      <c r="Z291"/>
      <c r="AA291" s="85"/>
      <c r="AB291" s="84"/>
      <c r="AC291"/>
      <c r="AD291"/>
      <c r="AE291"/>
      <c r="AF291" s="85"/>
      <c r="AG291" s="84"/>
      <c r="AH291"/>
      <c r="AI291"/>
      <c r="AJ291"/>
      <c r="AK291" s="85"/>
      <c r="AL291" s="84"/>
      <c r="AM291"/>
      <c r="AN291"/>
      <c r="AO291"/>
      <c r="AP291" s="85"/>
      <c r="AQ291" s="84"/>
      <c r="AR291"/>
      <c r="AS291"/>
      <c r="AT291"/>
      <c r="AU291" s="85"/>
      <c r="AV291" s="84"/>
      <c r="AW291"/>
      <c r="AX291"/>
      <c r="AY291"/>
      <c r="AZ291" s="85"/>
      <c r="BA291" s="84"/>
      <c r="BB291"/>
      <c r="BC291"/>
      <c r="BD291"/>
      <c r="BE291" s="85"/>
      <c r="BF291" s="84"/>
      <c r="BG291"/>
      <c r="BH291"/>
      <c r="BI291"/>
      <c r="BJ291" s="85"/>
      <c r="BK291" s="84"/>
      <c r="BL291"/>
      <c r="BM291"/>
      <c r="BN291"/>
      <c r="BO291" s="85"/>
    </row>
    <row r="292" spans="2:67" s="68" customFormat="1" hidden="1" x14ac:dyDescent="0.2">
      <c r="B292">
        <f t="shared" si="28"/>
        <v>0</v>
      </c>
      <c r="C292">
        <f t="shared" si="29"/>
        <v>0</v>
      </c>
      <c r="D292">
        <f t="shared" si="30"/>
        <v>0</v>
      </c>
      <c r="H292" s="39"/>
      <c r="I292"/>
      <c r="J292"/>
      <c r="K292"/>
      <c r="L292" s="40"/>
      <c r="M292" s="39"/>
      <c r="N292"/>
      <c r="O292"/>
      <c r="P292"/>
      <c r="Q292"/>
      <c r="R292" s="84"/>
      <c r="S292"/>
      <c r="T292"/>
      <c r="U292"/>
      <c r="V292"/>
      <c r="W292" s="84"/>
      <c r="X292"/>
      <c r="Y292"/>
      <c r="Z292"/>
      <c r="AA292" s="85"/>
      <c r="AB292" s="84"/>
      <c r="AC292"/>
      <c r="AD292"/>
      <c r="AE292"/>
      <c r="AF292" s="85"/>
      <c r="AG292" s="84"/>
      <c r="AH292"/>
      <c r="AI292"/>
      <c r="AJ292"/>
      <c r="AK292" s="85"/>
      <c r="AL292" s="84"/>
      <c r="AM292"/>
      <c r="AN292"/>
      <c r="AO292"/>
      <c r="AP292" s="85"/>
      <c r="AQ292" s="84"/>
      <c r="AR292"/>
      <c r="AS292"/>
      <c r="AT292"/>
      <c r="AU292" s="85"/>
      <c r="AV292" s="84"/>
      <c r="AW292"/>
      <c r="AX292"/>
      <c r="AY292"/>
      <c r="AZ292" s="85"/>
      <c r="BA292" s="84"/>
      <c r="BB292"/>
      <c r="BC292"/>
      <c r="BD292"/>
      <c r="BE292" s="85"/>
      <c r="BF292" s="84"/>
      <c r="BG292"/>
      <c r="BH292"/>
      <c r="BI292"/>
      <c r="BJ292" s="85"/>
      <c r="BK292" s="84"/>
      <c r="BL292"/>
      <c r="BM292"/>
      <c r="BN292"/>
      <c r="BO292" s="85"/>
    </row>
    <row r="293" spans="2:67" s="68" customFormat="1" hidden="1" x14ac:dyDescent="0.2">
      <c r="B293">
        <f t="shared" si="28"/>
        <v>0</v>
      </c>
      <c r="C293">
        <f t="shared" si="29"/>
        <v>0</v>
      </c>
      <c r="D293">
        <f t="shared" si="30"/>
        <v>0</v>
      </c>
      <c r="H293" s="39"/>
      <c r="I293"/>
      <c r="J293"/>
      <c r="K293"/>
      <c r="L293" s="40"/>
      <c r="M293" s="39"/>
      <c r="N293"/>
      <c r="O293"/>
      <c r="P293"/>
      <c r="Q293"/>
      <c r="R293" s="84"/>
      <c r="S293"/>
      <c r="T293"/>
      <c r="U293"/>
      <c r="V293"/>
      <c r="W293" s="84"/>
      <c r="X293"/>
      <c r="Y293"/>
      <c r="Z293"/>
      <c r="AA293" s="85"/>
      <c r="AB293" s="84"/>
      <c r="AC293"/>
      <c r="AD293"/>
      <c r="AE293"/>
      <c r="AF293" s="85"/>
      <c r="AG293" s="84"/>
      <c r="AH293"/>
      <c r="AI293"/>
      <c r="AJ293"/>
      <c r="AK293" s="85"/>
      <c r="AL293" s="84"/>
      <c r="AM293"/>
      <c r="AN293"/>
      <c r="AO293"/>
      <c r="AP293" s="85"/>
      <c r="AQ293" s="84"/>
      <c r="AR293"/>
      <c r="AS293"/>
      <c r="AT293"/>
      <c r="AU293" s="85"/>
      <c r="AV293" s="84"/>
      <c r="AW293"/>
      <c r="AX293"/>
      <c r="AY293"/>
      <c r="AZ293" s="85"/>
      <c r="BA293" s="84"/>
      <c r="BB293"/>
      <c r="BC293"/>
      <c r="BD293"/>
      <c r="BE293" s="85"/>
      <c r="BF293" s="84"/>
      <c r="BG293"/>
      <c r="BH293"/>
      <c r="BI293"/>
      <c r="BJ293" s="85"/>
      <c r="BK293" s="84"/>
      <c r="BL293"/>
      <c r="BM293"/>
      <c r="BN293"/>
      <c r="BO293" s="85"/>
    </row>
    <row r="294" spans="2:67" s="68" customFormat="1" hidden="1" x14ac:dyDescent="0.2">
      <c r="B294">
        <f t="shared" si="28"/>
        <v>0</v>
      </c>
      <c r="C294">
        <f t="shared" si="29"/>
        <v>0</v>
      </c>
      <c r="D294">
        <f t="shared" si="30"/>
        <v>0</v>
      </c>
      <c r="H294" s="39"/>
      <c r="I294"/>
      <c r="J294"/>
      <c r="K294"/>
      <c r="L294" s="40"/>
      <c r="M294" s="39"/>
      <c r="N294"/>
      <c r="O294"/>
      <c r="P294"/>
      <c r="Q294"/>
      <c r="R294" s="84"/>
      <c r="S294"/>
      <c r="T294"/>
      <c r="U294"/>
      <c r="V294"/>
      <c r="W294" s="84"/>
      <c r="X294"/>
      <c r="Y294"/>
      <c r="Z294"/>
      <c r="AA294" s="85"/>
      <c r="AB294" s="84"/>
      <c r="AC294"/>
      <c r="AD294"/>
      <c r="AE294"/>
      <c r="AF294" s="85"/>
      <c r="AG294" s="84"/>
      <c r="AH294"/>
      <c r="AI294"/>
      <c r="AJ294"/>
      <c r="AK294" s="85"/>
      <c r="AL294" s="84"/>
      <c r="AM294"/>
      <c r="AN294"/>
      <c r="AO294"/>
      <c r="AP294" s="85"/>
      <c r="AQ294" s="84"/>
      <c r="AR294"/>
      <c r="AS294"/>
      <c r="AT294"/>
      <c r="AU294" s="85"/>
      <c r="AV294" s="84"/>
      <c r="AW294"/>
      <c r="AX294"/>
      <c r="AY294"/>
      <c r="AZ294" s="85"/>
      <c r="BA294" s="84"/>
      <c r="BB294"/>
      <c r="BC294"/>
      <c r="BD294"/>
      <c r="BE294" s="85"/>
      <c r="BF294" s="84"/>
      <c r="BG294"/>
      <c r="BH294"/>
      <c r="BI294"/>
      <c r="BJ294" s="85"/>
      <c r="BK294" s="84"/>
      <c r="BL294"/>
      <c r="BM294"/>
      <c r="BN294"/>
      <c r="BO294" s="85"/>
    </row>
    <row r="295" spans="2:67" s="68" customFormat="1" hidden="1" x14ac:dyDescent="0.2">
      <c r="B295">
        <f t="shared" si="28"/>
        <v>0</v>
      </c>
      <c r="C295">
        <f t="shared" si="29"/>
        <v>0</v>
      </c>
      <c r="D295">
        <f t="shared" si="30"/>
        <v>0</v>
      </c>
      <c r="H295" s="39"/>
      <c r="I295"/>
      <c r="J295"/>
      <c r="K295"/>
      <c r="L295" s="40"/>
      <c r="M295" s="39"/>
      <c r="N295"/>
      <c r="O295"/>
      <c r="P295"/>
      <c r="Q295"/>
      <c r="R295" s="84"/>
      <c r="S295"/>
      <c r="T295"/>
      <c r="U295"/>
      <c r="V295"/>
      <c r="W295" s="84"/>
      <c r="X295"/>
      <c r="Y295"/>
      <c r="Z295"/>
      <c r="AA295" s="85"/>
      <c r="AB295" s="84"/>
      <c r="AC295"/>
      <c r="AD295"/>
      <c r="AE295"/>
      <c r="AF295" s="85"/>
      <c r="AG295" s="84"/>
      <c r="AH295"/>
      <c r="AI295"/>
      <c r="AJ295"/>
      <c r="AK295" s="85"/>
      <c r="AL295" s="84"/>
      <c r="AM295"/>
      <c r="AN295"/>
      <c r="AO295"/>
      <c r="AP295" s="85"/>
      <c r="AQ295" s="84"/>
      <c r="AR295"/>
      <c r="AS295"/>
      <c r="AT295"/>
      <c r="AU295" s="85"/>
      <c r="AV295" s="84"/>
      <c r="AW295"/>
      <c r="AX295"/>
      <c r="AY295"/>
      <c r="AZ295" s="85"/>
      <c r="BA295" s="84"/>
      <c r="BB295"/>
      <c r="BC295"/>
      <c r="BD295"/>
      <c r="BE295" s="85"/>
      <c r="BF295" s="84"/>
      <c r="BG295"/>
      <c r="BH295"/>
      <c r="BI295"/>
      <c r="BJ295" s="85"/>
      <c r="BK295" s="84"/>
      <c r="BL295"/>
      <c r="BM295"/>
      <c r="BN295"/>
      <c r="BO295" s="85"/>
    </row>
    <row r="296" spans="2:67" s="68" customFormat="1" hidden="1" x14ac:dyDescent="0.2">
      <c r="B296">
        <f t="shared" si="28"/>
        <v>0</v>
      </c>
      <c r="C296">
        <f t="shared" si="29"/>
        <v>0</v>
      </c>
      <c r="D296">
        <f t="shared" si="30"/>
        <v>0</v>
      </c>
      <c r="H296" s="39"/>
      <c r="I296"/>
      <c r="J296"/>
      <c r="K296"/>
      <c r="L296" s="40"/>
      <c r="M296" s="39"/>
      <c r="N296"/>
      <c r="O296"/>
      <c r="P296"/>
      <c r="Q296"/>
      <c r="R296" s="84"/>
      <c r="S296"/>
      <c r="T296"/>
      <c r="U296"/>
      <c r="V296"/>
      <c r="W296" s="84"/>
      <c r="X296"/>
      <c r="Y296"/>
      <c r="Z296"/>
      <c r="AA296" s="85"/>
      <c r="AB296" s="84"/>
      <c r="AC296"/>
      <c r="AD296"/>
      <c r="AE296"/>
      <c r="AF296" s="85"/>
      <c r="AG296" s="84"/>
      <c r="AH296"/>
      <c r="AI296"/>
      <c r="AJ296"/>
      <c r="AK296" s="85"/>
      <c r="AL296" s="84"/>
      <c r="AM296"/>
      <c r="AN296"/>
      <c r="AO296"/>
      <c r="AP296" s="85"/>
      <c r="AQ296" s="84"/>
      <c r="AR296"/>
      <c r="AS296"/>
      <c r="AT296"/>
      <c r="AU296" s="85"/>
      <c r="AV296" s="84"/>
      <c r="AW296"/>
      <c r="AX296"/>
      <c r="AY296"/>
      <c r="AZ296" s="85"/>
      <c r="BA296" s="84"/>
      <c r="BB296"/>
      <c r="BC296"/>
      <c r="BD296"/>
      <c r="BE296" s="85"/>
      <c r="BF296" s="84"/>
      <c r="BG296"/>
      <c r="BH296"/>
      <c r="BI296"/>
      <c r="BJ296" s="85"/>
      <c r="BK296" s="84"/>
      <c r="BL296"/>
      <c r="BM296"/>
      <c r="BN296"/>
      <c r="BO296" s="85"/>
    </row>
    <row r="297" spans="2:67" s="68" customFormat="1" hidden="1" x14ac:dyDescent="0.2">
      <c r="B297">
        <f t="shared" si="28"/>
        <v>0</v>
      </c>
      <c r="C297">
        <f t="shared" si="29"/>
        <v>0</v>
      </c>
      <c r="D297">
        <f t="shared" si="30"/>
        <v>0</v>
      </c>
      <c r="H297" s="39"/>
      <c r="I297"/>
      <c r="J297"/>
      <c r="K297"/>
      <c r="L297" s="40"/>
      <c r="M297" s="39"/>
      <c r="N297"/>
      <c r="O297"/>
      <c r="P297"/>
      <c r="Q297"/>
      <c r="R297" s="84"/>
      <c r="S297"/>
      <c r="T297"/>
      <c r="U297"/>
      <c r="V297"/>
      <c r="W297" s="84"/>
      <c r="X297"/>
      <c r="Y297"/>
      <c r="Z297"/>
      <c r="AA297" s="85"/>
      <c r="AB297" s="84"/>
      <c r="AC297"/>
      <c r="AD297"/>
      <c r="AE297"/>
      <c r="AF297" s="85"/>
      <c r="AG297" s="84"/>
      <c r="AH297"/>
      <c r="AI297"/>
      <c r="AJ297"/>
      <c r="AK297" s="85"/>
      <c r="AL297" s="84"/>
      <c r="AM297"/>
      <c r="AN297"/>
      <c r="AO297"/>
      <c r="AP297" s="85"/>
      <c r="AQ297" s="84"/>
      <c r="AR297"/>
      <c r="AS297"/>
      <c r="AT297"/>
      <c r="AU297" s="85"/>
      <c r="AV297" s="84"/>
      <c r="AW297"/>
      <c r="AX297"/>
      <c r="AY297"/>
      <c r="AZ297" s="85"/>
      <c r="BA297" s="84"/>
      <c r="BB297"/>
      <c r="BC297"/>
      <c r="BD297"/>
      <c r="BE297" s="85"/>
      <c r="BF297" s="84"/>
      <c r="BG297"/>
      <c r="BH297"/>
      <c r="BI297"/>
      <c r="BJ297" s="85"/>
      <c r="BK297" s="84"/>
      <c r="BL297"/>
      <c r="BM297"/>
      <c r="BN297"/>
      <c r="BO297" s="85"/>
    </row>
    <row r="298" spans="2:67" s="68" customFormat="1" hidden="1" x14ac:dyDescent="0.2">
      <c r="B298">
        <f t="shared" si="28"/>
        <v>0</v>
      </c>
      <c r="C298">
        <f t="shared" si="29"/>
        <v>0</v>
      </c>
      <c r="D298">
        <f t="shared" si="30"/>
        <v>0</v>
      </c>
      <c r="H298" s="39"/>
      <c r="I298"/>
      <c r="J298"/>
      <c r="K298"/>
      <c r="L298" s="40"/>
      <c r="M298" s="39"/>
      <c r="N298"/>
      <c r="O298"/>
      <c r="P298"/>
      <c r="Q298"/>
      <c r="R298" s="84"/>
      <c r="S298"/>
      <c r="T298"/>
      <c r="U298"/>
      <c r="V298"/>
      <c r="W298" s="84"/>
      <c r="X298"/>
      <c r="Y298"/>
      <c r="Z298"/>
      <c r="AA298" s="85"/>
      <c r="AB298" s="84"/>
      <c r="AC298"/>
      <c r="AD298"/>
      <c r="AE298"/>
      <c r="AF298" s="85"/>
      <c r="AG298" s="84"/>
      <c r="AH298"/>
      <c r="AI298"/>
      <c r="AJ298"/>
      <c r="AK298" s="85"/>
      <c r="AL298" s="84"/>
      <c r="AM298"/>
      <c r="AN298"/>
      <c r="AO298"/>
      <c r="AP298" s="85"/>
      <c r="AQ298" s="84"/>
      <c r="AR298"/>
      <c r="AS298"/>
      <c r="AT298"/>
      <c r="AU298" s="85"/>
      <c r="AV298" s="84"/>
      <c r="AW298"/>
      <c r="AX298"/>
      <c r="AY298"/>
      <c r="AZ298" s="85"/>
      <c r="BA298" s="84"/>
      <c r="BB298"/>
      <c r="BC298"/>
      <c r="BD298"/>
      <c r="BE298" s="85"/>
      <c r="BF298" s="84"/>
      <c r="BG298"/>
      <c r="BH298"/>
      <c r="BI298"/>
      <c r="BJ298" s="85"/>
      <c r="BK298" s="84"/>
      <c r="BL298"/>
      <c r="BM298"/>
      <c r="BN298"/>
      <c r="BO298" s="85"/>
    </row>
    <row r="299" spans="2:67" s="68" customFormat="1" hidden="1" x14ac:dyDescent="0.2">
      <c r="B299">
        <f t="shared" si="28"/>
        <v>0</v>
      </c>
      <c r="C299">
        <f t="shared" si="29"/>
        <v>0</v>
      </c>
      <c r="D299">
        <f t="shared" si="30"/>
        <v>0</v>
      </c>
      <c r="H299" s="39"/>
      <c r="I299"/>
      <c r="J299"/>
      <c r="K299"/>
      <c r="L299" s="40"/>
      <c r="M299" s="39"/>
      <c r="N299"/>
      <c r="O299"/>
      <c r="P299"/>
      <c r="Q299"/>
      <c r="R299" s="84"/>
      <c r="S299"/>
      <c r="T299"/>
      <c r="U299"/>
      <c r="V299"/>
      <c r="W299" s="84"/>
      <c r="X299"/>
      <c r="Y299"/>
      <c r="Z299"/>
      <c r="AA299" s="85"/>
      <c r="AB299" s="84"/>
      <c r="AC299"/>
      <c r="AD299"/>
      <c r="AE299"/>
      <c r="AF299" s="85"/>
      <c r="AG299" s="84"/>
      <c r="AH299"/>
      <c r="AI299"/>
      <c r="AJ299"/>
      <c r="AK299" s="85"/>
      <c r="AL299" s="84"/>
      <c r="AM299"/>
      <c r="AN299"/>
      <c r="AO299"/>
      <c r="AP299" s="85"/>
      <c r="AQ299" s="84"/>
      <c r="AR299"/>
      <c r="AS299"/>
      <c r="AT299"/>
      <c r="AU299" s="85"/>
      <c r="AV299" s="84"/>
      <c r="AW299"/>
      <c r="AX299"/>
      <c r="AY299"/>
      <c r="AZ299" s="85"/>
      <c r="BA299" s="84"/>
      <c r="BB299"/>
      <c r="BC299"/>
      <c r="BD299"/>
      <c r="BE299" s="85"/>
      <c r="BF299" s="84"/>
      <c r="BG299"/>
      <c r="BH299"/>
      <c r="BI299"/>
      <c r="BJ299" s="85"/>
      <c r="BK299" s="84"/>
      <c r="BL299"/>
      <c r="BM299"/>
      <c r="BN299"/>
      <c r="BO299" s="85"/>
    </row>
    <row r="300" spans="2:67" s="68" customFormat="1" hidden="1" x14ac:dyDescent="0.2">
      <c r="B300">
        <f t="shared" si="28"/>
        <v>0</v>
      </c>
      <c r="C300">
        <f t="shared" si="29"/>
        <v>0</v>
      </c>
      <c r="D300">
        <f t="shared" si="30"/>
        <v>0</v>
      </c>
      <c r="H300" s="39"/>
      <c r="I300"/>
      <c r="J300"/>
      <c r="K300"/>
      <c r="L300" s="40"/>
      <c r="M300" s="39"/>
      <c r="N300"/>
      <c r="O300"/>
      <c r="P300"/>
      <c r="Q300"/>
      <c r="R300" s="84"/>
      <c r="S300"/>
      <c r="T300"/>
      <c r="U300"/>
      <c r="V300"/>
      <c r="W300" s="84"/>
      <c r="X300"/>
      <c r="Y300"/>
      <c r="Z300"/>
      <c r="AA300" s="85"/>
      <c r="AB300" s="84"/>
      <c r="AC300"/>
      <c r="AD300"/>
      <c r="AE300"/>
      <c r="AF300" s="85"/>
      <c r="AG300" s="84"/>
      <c r="AH300"/>
      <c r="AI300"/>
      <c r="AJ300"/>
      <c r="AK300" s="85"/>
      <c r="AL300" s="84"/>
      <c r="AM300"/>
      <c r="AN300"/>
      <c r="AO300"/>
      <c r="AP300" s="85"/>
      <c r="AQ300" s="84"/>
      <c r="AR300"/>
      <c r="AS300"/>
      <c r="AT300"/>
      <c r="AU300" s="85"/>
      <c r="AV300" s="84"/>
      <c r="AW300"/>
      <c r="AX300"/>
      <c r="AY300"/>
      <c r="AZ300" s="85"/>
      <c r="BA300" s="84"/>
      <c r="BB300"/>
      <c r="BC300"/>
      <c r="BD300"/>
      <c r="BE300" s="85"/>
      <c r="BF300" s="84"/>
      <c r="BG300"/>
      <c r="BH300"/>
      <c r="BI300"/>
      <c r="BJ300" s="85"/>
      <c r="BK300" s="84"/>
      <c r="BL300"/>
      <c r="BM300"/>
      <c r="BN300"/>
      <c r="BO300" s="85"/>
    </row>
    <row r="301" spans="2:67" s="68" customFormat="1" hidden="1" x14ac:dyDescent="0.2">
      <c r="B301">
        <f t="shared" si="28"/>
        <v>0</v>
      </c>
      <c r="C301">
        <f t="shared" si="29"/>
        <v>0</v>
      </c>
      <c r="D301">
        <f t="shared" si="30"/>
        <v>0</v>
      </c>
      <c r="H301" s="39"/>
      <c r="I301"/>
      <c r="J301"/>
      <c r="K301"/>
      <c r="L301" s="40"/>
      <c r="M301" s="39"/>
      <c r="N301"/>
      <c r="O301"/>
      <c r="P301"/>
      <c r="Q301"/>
      <c r="R301" s="84"/>
      <c r="S301"/>
      <c r="T301"/>
      <c r="U301"/>
      <c r="V301"/>
      <c r="W301" s="84"/>
      <c r="X301"/>
      <c r="Y301"/>
      <c r="Z301"/>
      <c r="AA301" s="85"/>
      <c r="AB301" s="84"/>
      <c r="AC301"/>
      <c r="AD301"/>
      <c r="AE301"/>
      <c r="AF301" s="85"/>
      <c r="AG301" s="84"/>
      <c r="AH301"/>
      <c r="AI301"/>
      <c r="AJ301"/>
      <c r="AK301" s="85"/>
      <c r="AL301" s="84"/>
      <c r="AM301"/>
      <c r="AN301"/>
      <c r="AO301"/>
      <c r="AP301" s="85"/>
      <c r="AQ301" s="84"/>
      <c r="AR301"/>
      <c r="AS301"/>
      <c r="AT301"/>
      <c r="AU301" s="85"/>
      <c r="AV301" s="84"/>
      <c r="AW301"/>
      <c r="AX301"/>
      <c r="AY301"/>
      <c r="AZ301" s="85"/>
      <c r="BA301" s="84"/>
      <c r="BB301"/>
      <c r="BC301"/>
      <c r="BD301"/>
      <c r="BE301" s="85"/>
      <c r="BF301" s="84"/>
      <c r="BG301"/>
      <c r="BH301"/>
      <c r="BI301"/>
      <c r="BJ301" s="85"/>
      <c r="BK301" s="84"/>
      <c r="BL301"/>
      <c r="BM301"/>
      <c r="BN301"/>
      <c r="BO301" s="85"/>
    </row>
    <row r="302" spans="2:67" s="68" customFormat="1" hidden="1" x14ac:dyDescent="0.2">
      <c r="B302">
        <f t="shared" si="28"/>
        <v>0</v>
      </c>
      <c r="C302">
        <f t="shared" si="29"/>
        <v>0</v>
      </c>
      <c r="D302">
        <f t="shared" si="30"/>
        <v>0</v>
      </c>
      <c r="H302" s="39"/>
      <c r="I302"/>
      <c r="J302"/>
      <c r="K302"/>
      <c r="L302" s="40"/>
      <c r="M302" s="39"/>
      <c r="N302"/>
      <c r="O302"/>
      <c r="P302"/>
      <c r="Q302"/>
      <c r="R302" s="84"/>
      <c r="S302"/>
      <c r="T302"/>
      <c r="U302"/>
      <c r="V302"/>
      <c r="W302" s="84"/>
      <c r="X302"/>
      <c r="Y302"/>
      <c r="Z302"/>
      <c r="AA302" s="85"/>
      <c r="AB302" s="84"/>
      <c r="AC302"/>
      <c r="AD302"/>
      <c r="AE302"/>
      <c r="AF302" s="85"/>
      <c r="AG302" s="84"/>
      <c r="AH302"/>
      <c r="AI302"/>
      <c r="AJ302"/>
      <c r="AK302" s="85"/>
      <c r="AL302" s="84"/>
      <c r="AM302"/>
      <c r="AN302"/>
      <c r="AO302"/>
      <c r="AP302" s="85"/>
      <c r="AQ302" s="84"/>
      <c r="AR302"/>
      <c r="AS302"/>
      <c r="AT302"/>
      <c r="AU302" s="85"/>
      <c r="AV302" s="84"/>
      <c r="AW302"/>
      <c r="AX302"/>
      <c r="AY302"/>
      <c r="AZ302" s="85"/>
      <c r="BA302" s="84"/>
      <c r="BB302"/>
      <c r="BC302"/>
      <c r="BD302"/>
      <c r="BE302" s="85"/>
      <c r="BF302" s="84"/>
      <c r="BG302"/>
      <c r="BH302"/>
      <c r="BI302"/>
      <c r="BJ302" s="85"/>
      <c r="BK302" s="84"/>
      <c r="BL302"/>
      <c r="BM302"/>
      <c r="BN302"/>
      <c r="BO302" s="85"/>
    </row>
    <row r="303" spans="2:67" s="68" customFormat="1" hidden="1" x14ac:dyDescent="0.2">
      <c r="B303">
        <f t="shared" si="28"/>
        <v>0</v>
      </c>
      <c r="C303">
        <f t="shared" si="29"/>
        <v>0</v>
      </c>
      <c r="D303">
        <f t="shared" si="30"/>
        <v>0</v>
      </c>
      <c r="H303" s="39"/>
      <c r="I303"/>
      <c r="J303"/>
      <c r="K303"/>
      <c r="L303" s="40"/>
      <c r="M303" s="39"/>
      <c r="N303"/>
      <c r="O303"/>
      <c r="P303"/>
      <c r="Q303"/>
      <c r="R303" s="84"/>
      <c r="S303"/>
      <c r="T303"/>
      <c r="U303"/>
      <c r="V303"/>
      <c r="W303" s="84"/>
      <c r="X303"/>
      <c r="Y303"/>
      <c r="Z303"/>
      <c r="AA303" s="85"/>
      <c r="AB303" s="84"/>
      <c r="AC303"/>
      <c r="AD303"/>
      <c r="AE303"/>
      <c r="AF303" s="85"/>
      <c r="AG303" s="84"/>
      <c r="AH303"/>
      <c r="AI303"/>
      <c r="AJ303"/>
      <c r="AK303" s="85"/>
      <c r="AL303" s="84"/>
      <c r="AM303"/>
      <c r="AN303"/>
      <c r="AO303"/>
      <c r="AP303" s="85"/>
      <c r="AQ303" s="84"/>
      <c r="AR303"/>
      <c r="AS303"/>
      <c r="AT303"/>
      <c r="AU303" s="85"/>
      <c r="AV303" s="84"/>
      <c r="AW303"/>
      <c r="AX303"/>
      <c r="AY303"/>
      <c r="AZ303" s="85"/>
      <c r="BA303" s="84"/>
      <c r="BB303"/>
      <c r="BC303"/>
      <c r="BD303"/>
      <c r="BE303" s="85"/>
      <c r="BF303" s="84"/>
      <c r="BG303"/>
      <c r="BH303"/>
      <c r="BI303"/>
      <c r="BJ303" s="85"/>
      <c r="BK303" s="84"/>
      <c r="BL303"/>
      <c r="BM303"/>
      <c r="BN303"/>
      <c r="BO303" s="85"/>
    </row>
    <row r="304" spans="2:67" s="68" customFormat="1" hidden="1" x14ac:dyDescent="0.2">
      <c r="B304">
        <f t="shared" si="28"/>
        <v>0</v>
      </c>
      <c r="C304">
        <f t="shared" si="29"/>
        <v>0</v>
      </c>
      <c r="D304">
        <f t="shared" si="30"/>
        <v>0</v>
      </c>
      <c r="H304" s="39"/>
      <c r="I304"/>
      <c r="J304"/>
      <c r="K304"/>
      <c r="L304" s="40"/>
      <c r="M304" s="39"/>
      <c r="N304"/>
      <c r="O304"/>
      <c r="P304"/>
      <c r="Q304"/>
      <c r="R304" s="84"/>
      <c r="S304"/>
      <c r="T304"/>
      <c r="U304"/>
      <c r="V304"/>
      <c r="W304" s="84"/>
      <c r="X304"/>
      <c r="Y304"/>
      <c r="Z304"/>
      <c r="AA304" s="85"/>
      <c r="AB304" s="84"/>
      <c r="AC304"/>
      <c r="AD304"/>
      <c r="AE304"/>
      <c r="AF304" s="85"/>
      <c r="AG304" s="84"/>
      <c r="AH304"/>
      <c r="AI304"/>
      <c r="AJ304"/>
      <c r="AK304" s="85"/>
      <c r="AL304" s="84"/>
      <c r="AM304"/>
      <c r="AN304"/>
      <c r="AO304"/>
      <c r="AP304" s="85"/>
      <c r="AQ304" s="84"/>
      <c r="AR304"/>
      <c r="AS304"/>
      <c r="AT304"/>
      <c r="AU304" s="85"/>
      <c r="AV304" s="84"/>
      <c r="AW304"/>
      <c r="AX304"/>
      <c r="AY304"/>
      <c r="AZ304" s="85"/>
      <c r="BA304" s="84"/>
      <c r="BB304"/>
      <c r="BC304"/>
      <c r="BD304"/>
      <c r="BE304" s="85"/>
      <c r="BF304" s="84"/>
      <c r="BG304"/>
      <c r="BH304"/>
      <c r="BI304"/>
      <c r="BJ304" s="85"/>
      <c r="BK304" s="84"/>
      <c r="BL304"/>
      <c r="BM304"/>
      <c r="BN304"/>
      <c r="BO304" s="85"/>
    </row>
    <row r="305" spans="2:67" s="68" customFormat="1" hidden="1" x14ac:dyDescent="0.2">
      <c r="B305">
        <f t="shared" si="28"/>
        <v>0</v>
      </c>
      <c r="C305">
        <f t="shared" si="29"/>
        <v>0</v>
      </c>
      <c r="D305">
        <f t="shared" si="30"/>
        <v>0</v>
      </c>
      <c r="H305" s="39"/>
      <c r="I305"/>
      <c r="J305"/>
      <c r="K305"/>
      <c r="L305" s="40"/>
      <c r="M305" s="39"/>
      <c r="N305"/>
      <c r="O305"/>
      <c r="P305"/>
      <c r="Q305"/>
      <c r="R305" s="84"/>
      <c r="S305"/>
      <c r="T305"/>
      <c r="U305"/>
      <c r="V305"/>
      <c r="W305" s="84"/>
      <c r="X305"/>
      <c r="Y305"/>
      <c r="Z305"/>
      <c r="AA305" s="85"/>
      <c r="AB305" s="84"/>
      <c r="AC305"/>
      <c r="AD305"/>
      <c r="AE305"/>
      <c r="AF305" s="85"/>
      <c r="AG305" s="84"/>
      <c r="AH305"/>
      <c r="AI305"/>
      <c r="AJ305"/>
      <c r="AK305" s="85"/>
      <c r="AL305" s="84"/>
      <c r="AM305"/>
      <c r="AN305"/>
      <c r="AO305"/>
      <c r="AP305" s="85"/>
      <c r="AQ305" s="84"/>
      <c r="AR305"/>
      <c r="AS305"/>
      <c r="AT305"/>
      <c r="AU305" s="85"/>
      <c r="AV305" s="84"/>
      <c r="AW305"/>
      <c r="AX305"/>
      <c r="AY305"/>
      <c r="AZ305" s="85"/>
      <c r="BA305" s="84"/>
      <c r="BB305"/>
      <c r="BC305"/>
      <c r="BD305"/>
      <c r="BE305" s="85"/>
      <c r="BF305" s="84"/>
      <c r="BG305"/>
      <c r="BH305"/>
      <c r="BI305"/>
      <c r="BJ305" s="85"/>
      <c r="BK305" s="84"/>
      <c r="BL305"/>
      <c r="BM305"/>
      <c r="BN305"/>
      <c r="BO305" s="85"/>
    </row>
    <row r="306" spans="2:67" s="68" customFormat="1" hidden="1" x14ac:dyDescent="0.2">
      <c r="B306">
        <f t="shared" si="28"/>
        <v>0</v>
      </c>
      <c r="C306">
        <f t="shared" si="29"/>
        <v>0</v>
      </c>
      <c r="D306">
        <f t="shared" si="30"/>
        <v>0</v>
      </c>
      <c r="H306" s="39"/>
      <c r="I306"/>
      <c r="J306"/>
      <c r="K306"/>
      <c r="L306" s="40"/>
      <c r="M306" s="39"/>
      <c r="N306"/>
      <c r="O306"/>
      <c r="P306"/>
      <c r="Q306"/>
      <c r="R306" s="84"/>
      <c r="S306"/>
      <c r="T306"/>
      <c r="U306"/>
      <c r="V306"/>
      <c r="W306" s="84"/>
      <c r="X306"/>
      <c r="Y306"/>
      <c r="Z306"/>
      <c r="AA306" s="85"/>
      <c r="AB306" s="84"/>
      <c r="AC306"/>
      <c r="AD306"/>
      <c r="AE306"/>
      <c r="AF306" s="85"/>
      <c r="AG306" s="84"/>
      <c r="AH306"/>
      <c r="AI306"/>
      <c r="AJ306"/>
      <c r="AK306" s="85"/>
      <c r="AL306" s="84"/>
      <c r="AM306"/>
      <c r="AN306"/>
      <c r="AO306"/>
      <c r="AP306" s="85"/>
      <c r="AQ306" s="84"/>
      <c r="AR306"/>
      <c r="AS306"/>
      <c r="AT306"/>
      <c r="AU306" s="85"/>
      <c r="AV306" s="84"/>
      <c r="AW306"/>
      <c r="AX306"/>
      <c r="AY306"/>
      <c r="AZ306" s="85"/>
      <c r="BA306" s="84"/>
      <c r="BB306"/>
      <c r="BC306"/>
      <c r="BD306"/>
      <c r="BE306" s="85"/>
      <c r="BF306" s="84"/>
      <c r="BG306"/>
      <c r="BH306"/>
      <c r="BI306"/>
      <c r="BJ306" s="85"/>
      <c r="BK306" s="84"/>
      <c r="BL306"/>
      <c r="BM306"/>
      <c r="BN306"/>
      <c r="BO306" s="85"/>
    </row>
    <row r="307" spans="2:67" s="68" customFormat="1" hidden="1" x14ac:dyDescent="0.2">
      <c r="B307">
        <f t="shared" si="28"/>
        <v>0</v>
      </c>
      <c r="C307">
        <f t="shared" si="29"/>
        <v>0</v>
      </c>
      <c r="D307">
        <f t="shared" si="30"/>
        <v>0</v>
      </c>
      <c r="H307" s="39"/>
      <c r="I307"/>
      <c r="J307"/>
      <c r="K307"/>
      <c r="L307" s="40"/>
      <c r="M307" s="39"/>
      <c r="N307"/>
      <c r="O307"/>
      <c r="P307"/>
      <c r="Q307"/>
      <c r="R307" s="84"/>
      <c r="S307"/>
      <c r="T307"/>
      <c r="U307"/>
      <c r="V307"/>
      <c r="W307" s="84"/>
      <c r="X307"/>
      <c r="Y307"/>
      <c r="Z307"/>
      <c r="AA307" s="85"/>
      <c r="AB307" s="84"/>
      <c r="AC307"/>
      <c r="AD307"/>
      <c r="AE307"/>
      <c r="AF307" s="85"/>
      <c r="AG307" s="84"/>
      <c r="AH307"/>
      <c r="AI307"/>
      <c r="AJ307"/>
      <c r="AK307" s="85"/>
      <c r="AL307" s="84"/>
      <c r="AM307"/>
      <c r="AN307"/>
      <c r="AO307"/>
      <c r="AP307" s="85"/>
      <c r="AQ307" s="84"/>
      <c r="AR307"/>
      <c r="AS307"/>
      <c r="AT307"/>
      <c r="AU307" s="85"/>
      <c r="AV307" s="84"/>
      <c r="AW307"/>
      <c r="AX307"/>
      <c r="AY307"/>
      <c r="AZ307" s="85"/>
      <c r="BA307" s="84"/>
      <c r="BB307"/>
      <c r="BC307"/>
      <c r="BD307"/>
      <c r="BE307" s="85"/>
      <c r="BF307" s="84"/>
      <c r="BG307"/>
      <c r="BH307"/>
      <c r="BI307"/>
      <c r="BJ307" s="85"/>
      <c r="BK307" s="84"/>
      <c r="BL307"/>
      <c r="BM307"/>
      <c r="BN307"/>
      <c r="BO307" s="85"/>
    </row>
    <row r="308" spans="2:67" s="68" customFormat="1" hidden="1" x14ac:dyDescent="0.2">
      <c r="B308">
        <f t="shared" si="28"/>
        <v>0</v>
      </c>
      <c r="C308">
        <f t="shared" si="29"/>
        <v>0</v>
      </c>
      <c r="D308">
        <f t="shared" si="30"/>
        <v>0</v>
      </c>
      <c r="H308" s="39"/>
      <c r="I308"/>
      <c r="J308"/>
      <c r="K308"/>
      <c r="L308" s="40"/>
      <c r="M308" s="39"/>
      <c r="N308"/>
      <c r="O308"/>
      <c r="P308"/>
      <c r="Q308"/>
      <c r="R308" s="84"/>
      <c r="S308"/>
      <c r="T308"/>
      <c r="U308"/>
      <c r="V308"/>
      <c r="W308" s="84"/>
      <c r="X308"/>
      <c r="Y308"/>
      <c r="Z308"/>
      <c r="AA308" s="85"/>
      <c r="AB308" s="84"/>
      <c r="AC308"/>
      <c r="AD308"/>
      <c r="AE308"/>
      <c r="AF308" s="85"/>
      <c r="AG308" s="84"/>
      <c r="AH308"/>
      <c r="AI308"/>
      <c r="AJ308"/>
      <c r="AK308" s="85"/>
      <c r="AL308" s="84"/>
      <c r="AM308"/>
      <c r="AN308"/>
      <c r="AO308"/>
      <c r="AP308" s="85"/>
      <c r="AQ308" s="84"/>
      <c r="AR308"/>
      <c r="AS308"/>
      <c r="AT308"/>
      <c r="AU308" s="85"/>
      <c r="AV308" s="84"/>
      <c r="AW308"/>
      <c r="AX308"/>
      <c r="AY308"/>
      <c r="AZ308" s="85"/>
      <c r="BA308" s="84"/>
      <c r="BB308"/>
      <c r="BC308"/>
      <c r="BD308"/>
      <c r="BE308" s="85"/>
      <c r="BF308" s="84"/>
      <c r="BG308"/>
      <c r="BH308"/>
      <c r="BI308"/>
      <c r="BJ308" s="85"/>
      <c r="BK308" s="84"/>
      <c r="BL308"/>
      <c r="BM308"/>
      <c r="BN308"/>
      <c r="BO308" s="85"/>
    </row>
    <row r="309" spans="2:67" s="68" customFormat="1" hidden="1" x14ac:dyDescent="0.2">
      <c r="B309">
        <f t="shared" si="28"/>
        <v>0</v>
      </c>
      <c r="C309">
        <f t="shared" si="29"/>
        <v>0</v>
      </c>
      <c r="D309">
        <f t="shared" si="30"/>
        <v>0</v>
      </c>
      <c r="H309" s="39"/>
      <c r="I309"/>
      <c r="J309"/>
      <c r="K309"/>
      <c r="L309" s="40"/>
      <c r="M309" s="39"/>
      <c r="N309"/>
      <c r="O309"/>
      <c r="P309"/>
      <c r="Q309"/>
      <c r="R309" s="84"/>
      <c r="S309"/>
      <c r="T309"/>
      <c r="U309"/>
      <c r="V309"/>
      <c r="W309" s="84"/>
      <c r="X309"/>
      <c r="Y309"/>
      <c r="Z309"/>
      <c r="AA309" s="85"/>
      <c r="AB309" s="84"/>
      <c r="AC309"/>
      <c r="AD309"/>
      <c r="AE309"/>
      <c r="AF309" s="85"/>
      <c r="AG309" s="84"/>
      <c r="AH309"/>
      <c r="AI309"/>
      <c r="AJ309"/>
      <c r="AK309" s="85"/>
      <c r="AL309" s="84"/>
      <c r="AM309"/>
      <c r="AN309"/>
      <c r="AO309"/>
      <c r="AP309" s="85"/>
      <c r="AQ309" s="84"/>
      <c r="AR309"/>
      <c r="AS309"/>
      <c r="AT309"/>
      <c r="AU309" s="85"/>
      <c r="AV309" s="84"/>
      <c r="AW309"/>
      <c r="AX309"/>
      <c r="AY309"/>
      <c r="AZ309" s="85"/>
      <c r="BA309" s="84"/>
      <c r="BB309"/>
      <c r="BC309"/>
      <c r="BD309"/>
      <c r="BE309" s="85"/>
      <c r="BF309" s="84"/>
      <c r="BG309"/>
      <c r="BH309"/>
      <c r="BI309"/>
      <c r="BJ309" s="85"/>
      <c r="BK309" s="84"/>
      <c r="BL309"/>
      <c r="BM309"/>
      <c r="BN309"/>
      <c r="BO309" s="85"/>
    </row>
    <row r="310" spans="2:67" s="68" customFormat="1" hidden="1" x14ac:dyDescent="0.2">
      <c r="B310">
        <f t="shared" si="28"/>
        <v>0</v>
      </c>
      <c r="C310">
        <f t="shared" si="29"/>
        <v>0</v>
      </c>
      <c r="D310">
        <f t="shared" si="30"/>
        <v>0</v>
      </c>
      <c r="H310" s="39"/>
      <c r="I310"/>
      <c r="J310"/>
      <c r="K310"/>
      <c r="L310" s="40"/>
      <c r="M310" s="39"/>
      <c r="N310"/>
      <c r="O310"/>
      <c r="P310"/>
      <c r="Q310"/>
      <c r="R310" s="84"/>
      <c r="S310"/>
      <c r="T310"/>
      <c r="U310"/>
      <c r="V310"/>
      <c r="W310" s="84"/>
      <c r="X310"/>
      <c r="Y310"/>
      <c r="Z310"/>
      <c r="AA310" s="85"/>
      <c r="AB310" s="84"/>
      <c r="AC310"/>
      <c r="AD310"/>
      <c r="AE310"/>
      <c r="AF310" s="85"/>
      <c r="AG310" s="84"/>
      <c r="AH310"/>
      <c r="AI310"/>
      <c r="AJ310"/>
      <c r="AK310" s="85"/>
      <c r="AL310" s="84"/>
      <c r="AM310"/>
      <c r="AN310"/>
      <c r="AO310"/>
      <c r="AP310" s="85"/>
      <c r="AQ310" s="84"/>
      <c r="AR310"/>
      <c r="AS310"/>
      <c r="AT310"/>
      <c r="AU310" s="85"/>
      <c r="AV310" s="84"/>
      <c r="AW310"/>
      <c r="AX310"/>
      <c r="AY310"/>
      <c r="AZ310" s="85"/>
      <c r="BA310" s="84"/>
      <c r="BB310"/>
      <c r="BC310"/>
      <c r="BD310"/>
      <c r="BE310" s="85"/>
      <c r="BF310" s="84"/>
      <c r="BG310"/>
      <c r="BH310"/>
      <c r="BI310"/>
      <c r="BJ310" s="85"/>
      <c r="BK310" s="84"/>
      <c r="BL310"/>
      <c r="BM310"/>
      <c r="BN310"/>
      <c r="BO310" s="85"/>
    </row>
    <row r="311" spans="2:67" s="68" customFormat="1" hidden="1" x14ac:dyDescent="0.2">
      <c r="B311">
        <f t="shared" si="28"/>
        <v>0</v>
      </c>
      <c r="C311">
        <f t="shared" si="29"/>
        <v>0</v>
      </c>
      <c r="D311">
        <f t="shared" si="30"/>
        <v>0</v>
      </c>
      <c r="H311" s="39"/>
      <c r="I311"/>
      <c r="J311"/>
      <c r="K311"/>
      <c r="L311" s="40"/>
      <c r="M311" s="39"/>
      <c r="N311"/>
      <c r="O311"/>
      <c r="P311"/>
      <c r="Q311"/>
      <c r="R311" s="84"/>
      <c r="S311"/>
      <c r="T311"/>
      <c r="U311"/>
      <c r="V311"/>
      <c r="W311" s="84"/>
      <c r="X311"/>
      <c r="Y311"/>
      <c r="Z311"/>
      <c r="AA311" s="85"/>
      <c r="AB311" s="84"/>
      <c r="AC311"/>
      <c r="AD311"/>
      <c r="AE311"/>
      <c r="AF311" s="85"/>
      <c r="AG311" s="84"/>
      <c r="AH311"/>
      <c r="AI311"/>
      <c r="AJ311"/>
      <c r="AK311" s="85"/>
      <c r="AL311" s="84"/>
      <c r="AM311"/>
      <c r="AN311"/>
      <c r="AO311"/>
      <c r="AP311" s="85"/>
      <c r="AQ311" s="84"/>
      <c r="AR311"/>
      <c r="AS311"/>
      <c r="AT311"/>
      <c r="AU311" s="85"/>
      <c r="AV311" s="84"/>
      <c r="AW311"/>
      <c r="AX311"/>
      <c r="AY311"/>
      <c r="AZ311" s="85"/>
      <c r="BA311" s="84"/>
      <c r="BB311"/>
      <c r="BC311"/>
      <c r="BD311"/>
      <c r="BE311" s="85"/>
      <c r="BF311" s="84"/>
      <c r="BG311"/>
      <c r="BH311"/>
      <c r="BI311"/>
      <c r="BJ311" s="85"/>
      <c r="BK311" s="84"/>
      <c r="BL311"/>
      <c r="BM311"/>
      <c r="BN311"/>
      <c r="BO311" s="85"/>
    </row>
    <row r="312" spans="2:67" s="68" customFormat="1" hidden="1" x14ac:dyDescent="0.2">
      <c r="B312">
        <f t="shared" si="28"/>
        <v>0</v>
      </c>
      <c r="C312">
        <f t="shared" si="29"/>
        <v>0</v>
      </c>
      <c r="D312">
        <f t="shared" si="30"/>
        <v>0</v>
      </c>
      <c r="H312" s="39"/>
      <c r="I312"/>
      <c r="J312"/>
      <c r="K312"/>
      <c r="L312" s="40"/>
      <c r="M312" s="39"/>
      <c r="N312"/>
      <c r="O312"/>
      <c r="P312"/>
      <c r="Q312"/>
      <c r="R312" s="84"/>
      <c r="S312"/>
      <c r="T312"/>
      <c r="U312"/>
      <c r="V312"/>
      <c r="W312" s="84"/>
      <c r="X312"/>
      <c r="Y312"/>
      <c r="Z312"/>
      <c r="AA312" s="85"/>
      <c r="AB312" s="84"/>
      <c r="AC312"/>
      <c r="AD312"/>
      <c r="AE312"/>
      <c r="AF312" s="85"/>
      <c r="AG312" s="84"/>
      <c r="AH312"/>
      <c r="AI312"/>
      <c r="AJ312"/>
      <c r="AK312" s="85"/>
      <c r="AL312" s="84"/>
      <c r="AM312"/>
      <c r="AN312"/>
      <c r="AO312"/>
      <c r="AP312" s="85"/>
      <c r="AQ312" s="84"/>
      <c r="AR312"/>
      <c r="AS312"/>
      <c r="AT312"/>
      <c r="AU312" s="85"/>
      <c r="AV312" s="84"/>
      <c r="AW312"/>
      <c r="AX312"/>
      <c r="AY312"/>
      <c r="AZ312" s="85"/>
      <c r="BA312" s="84"/>
      <c r="BB312"/>
      <c r="BC312"/>
      <c r="BD312"/>
      <c r="BE312" s="85"/>
      <c r="BF312" s="84"/>
      <c r="BG312"/>
      <c r="BH312"/>
      <c r="BI312"/>
      <c r="BJ312" s="85"/>
      <c r="BK312" s="84"/>
      <c r="BL312"/>
      <c r="BM312"/>
      <c r="BN312"/>
      <c r="BO312" s="85"/>
    </row>
    <row r="313" spans="2:67" s="68" customFormat="1" hidden="1" x14ac:dyDescent="0.2">
      <c r="B313">
        <f t="shared" si="28"/>
        <v>0</v>
      </c>
      <c r="C313">
        <f t="shared" si="29"/>
        <v>0</v>
      </c>
      <c r="D313">
        <f t="shared" si="30"/>
        <v>0</v>
      </c>
      <c r="H313" s="39"/>
      <c r="I313"/>
      <c r="J313"/>
      <c r="K313"/>
      <c r="L313" s="40"/>
      <c r="M313" s="39"/>
      <c r="N313"/>
      <c r="O313"/>
      <c r="P313"/>
      <c r="Q313"/>
      <c r="R313" s="84"/>
      <c r="S313"/>
      <c r="T313"/>
      <c r="U313"/>
      <c r="V313"/>
      <c r="W313" s="84"/>
      <c r="X313"/>
      <c r="Y313"/>
      <c r="Z313"/>
      <c r="AA313" s="85"/>
      <c r="AB313" s="84"/>
      <c r="AC313"/>
      <c r="AD313"/>
      <c r="AE313"/>
      <c r="AF313" s="85"/>
      <c r="AG313" s="84"/>
      <c r="AH313"/>
      <c r="AI313"/>
      <c r="AJ313"/>
      <c r="AK313" s="85"/>
      <c r="AL313" s="84"/>
      <c r="AM313"/>
      <c r="AN313"/>
      <c r="AO313"/>
      <c r="AP313" s="85"/>
      <c r="AQ313" s="84"/>
      <c r="AR313"/>
      <c r="AS313"/>
      <c r="AT313"/>
      <c r="AU313" s="85"/>
      <c r="AV313" s="84"/>
      <c r="AW313"/>
      <c r="AX313"/>
      <c r="AY313"/>
      <c r="AZ313" s="85"/>
      <c r="BA313" s="84"/>
      <c r="BB313"/>
      <c r="BC313"/>
      <c r="BD313"/>
      <c r="BE313" s="85"/>
      <c r="BF313" s="84"/>
      <c r="BG313"/>
      <c r="BH313"/>
      <c r="BI313"/>
      <c r="BJ313" s="85"/>
      <c r="BK313" s="84"/>
      <c r="BL313"/>
      <c r="BM313"/>
      <c r="BN313"/>
      <c r="BO313" s="85"/>
    </row>
    <row r="314" spans="2:67" s="68" customFormat="1" hidden="1" x14ac:dyDescent="0.2">
      <c r="B314">
        <f t="shared" si="28"/>
        <v>0</v>
      </c>
      <c r="C314">
        <f t="shared" si="29"/>
        <v>0</v>
      </c>
      <c r="D314">
        <f t="shared" si="30"/>
        <v>0</v>
      </c>
      <c r="H314" s="39"/>
      <c r="I314"/>
      <c r="J314"/>
      <c r="K314"/>
      <c r="L314" s="40"/>
      <c r="M314" s="39"/>
      <c r="N314"/>
      <c r="O314"/>
      <c r="P314"/>
      <c r="Q314"/>
      <c r="R314" s="84"/>
      <c r="S314"/>
      <c r="T314"/>
      <c r="U314"/>
      <c r="V314"/>
      <c r="W314" s="84"/>
      <c r="X314"/>
      <c r="Y314"/>
      <c r="Z314"/>
      <c r="AA314" s="85"/>
      <c r="AB314" s="84"/>
      <c r="AC314"/>
      <c r="AD314"/>
      <c r="AE314"/>
      <c r="AF314" s="85"/>
      <c r="AG314" s="84"/>
      <c r="AH314"/>
      <c r="AI314"/>
      <c r="AJ314"/>
      <c r="AK314" s="85"/>
      <c r="AL314" s="84"/>
      <c r="AM314"/>
      <c r="AN314"/>
      <c r="AO314"/>
      <c r="AP314" s="85"/>
      <c r="AQ314" s="84"/>
      <c r="AR314"/>
      <c r="AS314"/>
      <c r="AT314"/>
      <c r="AU314" s="85"/>
      <c r="AV314" s="84"/>
      <c r="AW314"/>
      <c r="AX314"/>
      <c r="AY314"/>
      <c r="AZ314" s="85"/>
      <c r="BA314" s="84"/>
      <c r="BB314"/>
      <c r="BC314"/>
      <c r="BD314"/>
      <c r="BE314" s="85"/>
      <c r="BF314" s="84"/>
      <c r="BG314"/>
      <c r="BH314"/>
      <c r="BI314"/>
      <c r="BJ314" s="85"/>
      <c r="BK314" s="84"/>
      <c r="BL314"/>
      <c r="BM314"/>
      <c r="BN314"/>
      <c r="BO314" s="85"/>
    </row>
    <row r="315" spans="2:67" s="68" customFormat="1" hidden="1" x14ac:dyDescent="0.2">
      <c r="B315">
        <f t="shared" si="28"/>
        <v>0</v>
      </c>
      <c r="C315">
        <f t="shared" si="29"/>
        <v>0</v>
      </c>
      <c r="D315">
        <f t="shared" si="30"/>
        <v>0</v>
      </c>
      <c r="H315" s="39"/>
      <c r="I315"/>
      <c r="J315"/>
      <c r="K315"/>
      <c r="L315" s="40"/>
      <c r="M315" s="39"/>
      <c r="N315"/>
      <c r="O315"/>
      <c r="P315"/>
      <c r="Q315"/>
      <c r="R315" s="84"/>
      <c r="S315"/>
      <c r="T315"/>
      <c r="U315"/>
      <c r="V315"/>
      <c r="W315" s="84"/>
      <c r="X315"/>
      <c r="Y315"/>
      <c r="Z315"/>
      <c r="AA315" s="85"/>
      <c r="AB315" s="84"/>
      <c r="AC315"/>
      <c r="AD315"/>
      <c r="AE315"/>
      <c r="AF315" s="85"/>
      <c r="AG315" s="84"/>
      <c r="AH315"/>
      <c r="AI315"/>
      <c r="AJ315"/>
      <c r="AK315" s="85"/>
      <c r="AL315" s="84"/>
      <c r="AM315"/>
      <c r="AN315"/>
      <c r="AO315"/>
      <c r="AP315" s="85"/>
      <c r="AQ315" s="84"/>
      <c r="AR315"/>
      <c r="AS315"/>
      <c r="AT315"/>
      <c r="AU315" s="85"/>
      <c r="AV315" s="84"/>
      <c r="AW315"/>
      <c r="AX315"/>
      <c r="AY315"/>
      <c r="AZ315" s="85"/>
      <c r="BA315" s="84"/>
      <c r="BB315"/>
      <c r="BC315"/>
      <c r="BD315"/>
      <c r="BE315" s="85"/>
      <c r="BF315" s="84"/>
      <c r="BG315"/>
      <c r="BH315"/>
      <c r="BI315"/>
      <c r="BJ315" s="85"/>
      <c r="BK315" s="84"/>
      <c r="BL315"/>
      <c r="BM315"/>
      <c r="BN315"/>
      <c r="BO315" s="85"/>
    </row>
    <row r="316" spans="2:67" s="68" customFormat="1" hidden="1" x14ac:dyDescent="0.2">
      <c r="B316">
        <f t="shared" si="28"/>
        <v>0</v>
      </c>
      <c r="C316">
        <f t="shared" si="29"/>
        <v>0</v>
      </c>
      <c r="D316">
        <f t="shared" si="30"/>
        <v>0</v>
      </c>
      <c r="H316" s="39"/>
      <c r="I316"/>
      <c r="J316"/>
      <c r="K316"/>
      <c r="L316" s="40"/>
      <c r="M316" s="39"/>
      <c r="N316"/>
      <c r="O316"/>
      <c r="P316"/>
      <c r="Q316"/>
      <c r="R316" s="84"/>
      <c r="S316"/>
      <c r="T316"/>
      <c r="U316"/>
      <c r="V316"/>
      <c r="W316" s="84"/>
      <c r="X316"/>
      <c r="Y316"/>
      <c r="Z316"/>
      <c r="AA316" s="85"/>
      <c r="AB316" s="84"/>
      <c r="AC316"/>
      <c r="AD316"/>
      <c r="AE316"/>
      <c r="AF316" s="85"/>
      <c r="AG316" s="84"/>
      <c r="AH316"/>
      <c r="AI316"/>
      <c r="AJ316"/>
      <c r="AK316" s="85"/>
      <c r="AL316" s="84"/>
      <c r="AM316"/>
      <c r="AN316"/>
      <c r="AO316"/>
      <c r="AP316" s="85"/>
      <c r="AQ316" s="84"/>
      <c r="AR316"/>
      <c r="AS316"/>
      <c r="AT316"/>
      <c r="AU316" s="85"/>
      <c r="AV316" s="84"/>
      <c r="AW316"/>
      <c r="AX316"/>
      <c r="AY316"/>
      <c r="AZ316" s="85"/>
      <c r="BA316" s="84"/>
      <c r="BB316"/>
      <c r="BC316"/>
      <c r="BD316"/>
      <c r="BE316" s="85"/>
      <c r="BF316" s="84"/>
      <c r="BG316"/>
      <c r="BH316"/>
      <c r="BI316"/>
      <c r="BJ316" s="85"/>
      <c r="BK316" s="84"/>
      <c r="BL316"/>
      <c r="BM316"/>
      <c r="BN316"/>
      <c r="BO316" s="85"/>
    </row>
    <row r="317" spans="2:67" s="68" customFormat="1" hidden="1" x14ac:dyDescent="0.2">
      <c r="B317">
        <f t="shared" si="28"/>
        <v>0</v>
      </c>
      <c r="C317">
        <f t="shared" si="29"/>
        <v>0</v>
      </c>
      <c r="D317">
        <f t="shared" si="30"/>
        <v>0</v>
      </c>
      <c r="H317" s="39"/>
      <c r="I317"/>
      <c r="J317"/>
      <c r="K317"/>
      <c r="L317" s="40"/>
      <c r="M317" s="39"/>
      <c r="N317"/>
      <c r="O317"/>
      <c r="P317"/>
      <c r="Q317"/>
      <c r="R317" s="84"/>
      <c r="S317"/>
      <c r="T317"/>
      <c r="U317"/>
      <c r="V317"/>
      <c r="W317" s="84"/>
      <c r="X317"/>
      <c r="Y317"/>
      <c r="Z317"/>
      <c r="AA317" s="85"/>
      <c r="AB317" s="84"/>
      <c r="AC317"/>
      <c r="AD317"/>
      <c r="AE317"/>
      <c r="AF317" s="85"/>
      <c r="AG317" s="84"/>
      <c r="AH317"/>
      <c r="AI317"/>
      <c r="AJ317"/>
      <c r="AK317" s="85"/>
      <c r="AL317" s="84"/>
      <c r="AM317"/>
      <c r="AN317"/>
      <c r="AO317"/>
      <c r="AP317" s="85"/>
      <c r="AQ317" s="84"/>
      <c r="AR317"/>
      <c r="AS317"/>
      <c r="AT317"/>
      <c r="AU317" s="85"/>
      <c r="AV317" s="84"/>
      <c r="AW317"/>
      <c r="AX317"/>
      <c r="AY317"/>
      <c r="AZ317" s="85"/>
      <c r="BA317" s="84"/>
      <c r="BB317"/>
      <c r="BC317"/>
      <c r="BD317"/>
      <c r="BE317" s="85"/>
      <c r="BF317" s="84"/>
      <c r="BG317"/>
      <c r="BH317"/>
      <c r="BI317"/>
      <c r="BJ317" s="85"/>
      <c r="BK317" s="84"/>
      <c r="BL317"/>
      <c r="BM317"/>
      <c r="BN317"/>
      <c r="BO317" s="85"/>
    </row>
    <row r="318" spans="2:67" s="68" customFormat="1" hidden="1" x14ac:dyDescent="0.2">
      <c r="B318">
        <f t="shared" si="28"/>
        <v>0</v>
      </c>
      <c r="C318">
        <f t="shared" si="29"/>
        <v>0</v>
      </c>
      <c r="D318">
        <f t="shared" si="30"/>
        <v>0</v>
      </c>
      <c r="H318" s="39"/>
      <c r="I318"/>
      <c r="J318"/>
      <c r="K318"/>
      <c r="L318" s="40"/>
      <c r="M318" s="39"/>
      <c r="N318"/>
      <c r="O318"/>
      <c r="P318"/>
      <c r="Q318"/>
      <c r="R318" s="84"/>
      <c r="S318"/>
      <c r="T318"/>
      <c r="U318"/>
      <c r="V318"/>
      <c r="W318" s="84"/>
      <c r="X318"/>
      <c r="Y318"/>
      <c r="Z318"/>
      <c r="AA318" s="85"/>
      <c r="AB318" s="84"/>
      <c r="AC318"/>
      <c r="AD318"/>
      <c r="AE318"/>
      <c r="AF318" s="85"/>
      <c r="AG318" s="84"/>
      <c r="AH318"/>
      <c r="AI318"/>
      <c r="AJ318"/>
      <c r="AK318" s="85"/>
      <c r="AL318" s="84"/>
      <c r="AM318"/>
      <c r="AN318"/>
      <c r="AO318"/>
      <c r="AP318" s="85"/>
      <c r="AQ318" s="84"/>
      <c r="AR318"/>
      <c r="AS318"/>
      <c r="AT318"/>
      <c r="AU318" s="85"/>
      <c r="AV318" s="84"/>
      <c r="AW318"/>
      <c r="AX318"/>
      <c r="AY318"/>
      <c r="AZ318" s="85"/>
      <c r="BA318" s="84"/>
      <c r="BB318"/>
      <c r="BC318"/>
      <c r="BD318"/>
      <c r="BE318" s="85"/>
      <c r="BF318" s="84"/>
      <c r="BG318"/>
      <c r="BH318"/>
      <c r="BI318"/>
      <c r="BJ318" s="85"/>
      <c r="BK318" s="84"/>
      <c r="BL318"/>
      <c r="BM318"/>
      <c r="BN318"/>
      <c r="BO318" s="85"/>
    </row>
    <row r="319" spans="2:67" s="68" customFormat="1" hidden="1" x14ac:dyDescent="0.2">
      <c r="B319">
        <f t="shared" ref="B319:B350" si="31">AD175</f>
        <v>0</v>
      </c>
      <c r="C319">
        <f t="shared" ref="C319:C350" si="32">AE175</f>
        <v>0</v>
      </c>
      <c r="D319">
        <f t="shared" ref="D319:D350" si="33">AF175</f>
        <v>0</v>
      </c>
      <c r="H319" s="39"/>
      <c r="I319"/>
      <c r="J319"/>
      <c r="K319"/>
      <c r="L319" s="40"/>
      <c r="M319" s="39"/>
      <c r="N319"/>
      <c r="O319"/>
      <c r="P319"/>
      <c r="Q319"/>
      <c r="R319" s="84"/>
      <c r="S319"/>
      <c r="T319"/>
      <c r="U319"/>
      <c r="V319"/>
      <c r="W319" s="84"/>
      <c r="X319"/>
      <c r="Y319"/>
      <c r="Z319"/>
      <c r="AA319" s="85"/>
      <c r="AB319" s="84"/>
      <c r="AC319"/>
      <c r="AD319"/>
      <c r="AE319"/>
      <c r="AF319" s="85"/>
      <c r="AG319" s="84"/>
      <c r="AH319"/>
      <c r="AI319"/>
      <c r="AJ319"/>
      <c r="AK319" s="85"/>
      <c r="AL319" s="84"/>
      <c r="AM319"/>
      <c r="AN319"/>
      <c r="AO319"/>
      <c r="AP319" s="85"/>
      <c r="AQ319" s="84"/>
      <c r="AR319"/>
      <c r="AS319"/>
      <c r="AT319"/>
      <c r="AU319" s="85"/>
      <c r="AV319" s="84"/>
      <c r="AW319"/>
      <c r="AX319"/>
      <c r="AY319"/>
      <c r="AZ319" s="85"/>
      <c r="BA319" s="84"/>
      <c r="BB319"/>
      <c r="BC319"/>
      <c r="BD319"/>
      <c r="BE319" s="85"/>
      <c r="BF319" s="84"/>
      <c r="BG319"/>
      <c r="BH319"/>
      <c r="BI319"/>
      <c r="BJ319" s="85"/>
      <c r="BK319" s="84"/>
      <c r="BL319"/>
      <c r="BM319"/>
      <c r="BN319"/>
      <c r="BO319" s="85"/>
    </row>
    <row r="320" spans="2:67" s="68" customFormat="1" hidden="1" x14ac:dyDescent="0.2">
      <c r="B320">
        <f t="shared" si="31"/>
        <v>0</v>
      </c>
      <c r="C320">
        <f t="shared" si="32"/>
        <v>0</v>
      </c>
      <c r="D320">
        <f t="shared" si="33"/>
        <v>0</v>
      </c>
      <c r="H320" s="39"/>
      <c r="I320"/>
      <c r="J320"/>
      <c r="K320"/>
      <c r="L320" s="40"/>
      <c r="M320" s="39"/>
      <c r="N320"/>
      <c r="O320"/>
      <c r="P320"/>
      <c r="Q320"/>
      <c r="R320" s="84"/>
      <c r="S320"/>
      <c r="T320"/>
      <c r="U320"/>
      <c r="V320"/>
      <c r="W320" s="84"/>
      <c r="X320"/>
      <c r="Y320"/>
      <c r="Z320"/>
      <c r="AA320" s="85"/>
      <c r="AB320" s="84"/>
      <c r="AC320"/>
      <c r="AD320"/>
      <c r="AE320"/>
      <c r="AF320" s="85"/>
      <c r="AG320" s="84"/>
      <c r="AH320"/>
      <c r="AI320"/>
      <c r="AJ320"/>
      <c r="AK320" s="85"/>
      <c r="AL320" s="84"/>
      <c r="AM320"/>
      <c r="AN320"/>
      <c r="AO320"/>
      <c r="AP320" s="85"/>
      <c r="AQ320" s="84"/>
      <c r="AR320"/>
      <c r="AS320"/>
      <c r="AT320"/>
      <c r="AU320" s="85"/>
      <c r="AV320" s="84"/>
      <c r="AW320"/>
      <c r="AX320"/>
      <c r="AY320"/>
      <c r="AZ320" s="85"/>
      <c r="BA320" s="84"/>
      <c r="BB320"/>
      <c r="BC320"/>
      <c r="BD320"/>
      <c r="BE320" s="85"/>
      <c r="BF320" s="84"/>
      <c r="BG320"/>
      <c r="BH320"/>
      <c r="BI320"/>
      <c r="BJ320" s="85"/>
      <c r="BK320" s="84"/>
      <c r="BL320"/>
      <c r="BM320"/>
      <c r="BN320"/>
      <c r="BO320" s="85"/>
    </row>
    <row r="321" spans="2:67" s="68" customFormat="1" hidden="1" x14ac:dyDescent="0.2">
      <c r="B321">
        <f t="shared" si="31"/>
        <v>0</v>
      </c>
      <c r="C321">
        <f t="shared" si="32"/>
        <v>0</v>
      </c>
      <c r="D321">
        <f t="shared" si="33"/>
        <v>0</v>
      </c>
      <c r="H321" s="39"/>
      <c r="I321"/>
      <c r="J321"/>
      <c r="K321"/>
      <c r="L321" s="40"/>
      <c r="M321" s="39"/>
      <c r="N321"/>
      <c r="O321"/>
      <c r="P321"/>
      <c r="Q321"/>
      <c r="R321" s="84"/>
      <c r="S321"/>
      <c r="T321"/>
      <c r="U321"/>
      <c r="V321"/>
      <c r="W321" s="84"/>
      <c r="X321"/>
      <c r="Y321"/>
      <c r="Z321"/>
      <c r="AA321" s="85"/>
      <c r="AB321" s="84"/>
      <c r="AC321"/>
      <c r="AD321"/>
      <c r="AE321"/>
      <c r="AF321" s="85"/>
      <c r="AG321" s="84"/>
      <c r="AH321"/>
      <c r="AI321"/>
      <c r="AJ321"/>
      <c r="AK321" s="85"/>
      <c r="AL321" s="84"/>
      <c r="AM321"/>
      <c r="AN321"/>
      <c r="AO321"/>
      <c r="AP321" s="85"/>
      <c r="AQ321" s="84"/>
      <c r="AR321"/>
      <c r="AS321"/>
      <c r="AT321"/>
      <c r="AU321" s="85"/>
      <c r="AV321" s="84"/>
      <c r="AW321"/>
      <c r="AX321"/>
      <c r="AY321"/>
      <c r="AZ321" s="85"/>
      <c r="BA321" s="84"/>
      <c r="BB321"/>
      <c r="BC321"/>
      <c r="BD321"/>
      <c r="BE321" s="85"/>
      <c r="BF321" s="84"/>
      <c r="BG321"/>
      <c r="BH321"/>
      <c r="BI321"/>
      <c r="BJ321" s="85"/>
      <c r="BK321" s="84"/>
      <c r="BL321"/>
      <c r="BM321"/>
      <c r="BN321"/>
      <c r="BO321" s="85"/>
    </row>
    <row r="322" spans="2:67" s="68" customFormat="1" hidden="1" x14ac:dyDescent="0.2">
      <c r="B322">
        <f t="shared" si="31"/>
        <v>0</v>
      </c>
      <c r="C322">
        <f t="shared" si="32"/>
        <v>0</v>
      </c>
      <c r="D322">
        <f t="shared" si="33"/>
        <v>0</v>
      </c>
      <c r="H322" s="39"/>
      <c r="I322"/>
      <c r="J322"/>
      <c r="K322"/>
      <c r="L322" s="40"/>
      <c r="M322" s="39"/>
      <c r="N322"/>
      <c r="O322"/>
      <c r="P322"/>
      <c r="Q322"/>
      <c r="R322" s="84"/>
      <c r="S322"/>
      <c r="T322"/>
      <c r="U322"/>
      <c r="V322"/>
      <c r="W322" s="84"/>
      <c r="X322"/>
      <c r="Y322"/>
      <c r="Z322"/>
      <c r="AA322" s="85"/>
      <c r="AB322" s="84"/>
      <c r="AC322"/>
      <c r="AD322"/>
      <c r="AE322"/>
      <c r="AF322" s="85"/>
      <c r="AG322" s="84"/>
      <c r="AH322"/>
      <c r="AI322"/>
      <c r="AJ322"/>
      <c r="AK322" s="85"/>
      <c r="AL322" s="84"/>
      <c r="AM322"/>
      <c r="AN322"/>
      <c r="AO322"/>
      <c r="AP322" s="85"/>
      <c r="AQ322" s="84"/>
      <c r="AR322"/>
      <c r="AS322"/>
      <c r="AT322"/>
      <c r="AU322" s="85"/>
      <c r="AV322" s="84"/>
      <c r="AW322"/>
      <c r="AX322"/>
      <c r="AY322"/>
      <c r="AZ322" s="85"/>
      <c r="BA322" s="84"/>
      <c r="BB322"/>
      <c r="BC322"/>
      <c r="BD322"/>
      <c r="BE322" s="85"/>
      <c r="BF322" s="84"/>
      <c r="BG322"/>
      <c r="BH322"/>
      <c r="BI322"/>
      <c r="BJ322" s="85"/>
      <c r="BK322" s="84"/>
      <c r="BL322"/>
      <c r="BM322"/>
      <c r="BN322"/>
      <c r="BO322" s="85"/>
    </row>
    <row r="323" spans="2:67" s="68" customFormat="1" hidden="1" x14ac:dyDescent="0.2">
      <c r="B323">
        <f t="shared" si="31"/>
        <v>0</v>
      </c>
      <c r="C323">
        <f t="shared" si="32"/>
        <v>0</v>
      </c>
      <c r="D323">
        <f t="shared" si="33"/>
        <v>0</v>
      </c>
      <c r="H323" s="39"/>
      <c r="I323"/>
      <c r="J323"/>
      <c r="K323"/>
      <c r="L323" s="40"/>
      <c r="M323" s="39"/>
      <c r="N323"/>
      <c r="O323"/>
      <c r="P323"/>
      <c r="Q323"/>
      <c r="R323" s="84"/>
      <c r="S323"/>
      <c r="T323"/>
      <c r="U323"/>
      <c r="V323"/>
      <c r="W323" s="84"/>
      <c r="X323"/>
      <c r="Y323"/>
      <c r="Z323"/>
      <c r="AA323" s="85"/>
      <c r="AB323" s="84"/>
      <c r="AC323"/>
      <c r="AD323"/>
      <c r="AE323"/>
      <c r="AF323" s="85"/>
      <c r="AG323" s="84"/>
      <c r="AH323"/>
      <c r="AI323"/>
      <c r="AJ323"/>
      <c r="AK323" s="85"/>
      <c r="AL323" s="84"/>
      <c r="AM323"/>
      <c r="AN323"/>
      <c r="AO323"/>
      <c r="AP323" s="85"/>
      <c r="AQ323" s="84"/>
      <c r="AR323"/>
      <c r="AS323"/>
      <c r="AT323"/>
      <c r="AU323" s="85"/>
      <c r="AV323" s="84"/>
      <c r="AW323"/>
      <c r="AX323"/>
      <c r="AY323"/>
      <c r="AZ323" s="85"/>
      <c r="BA323" s="84"/>
      <c r="BB323"/>
      <c r="BC323"/>
      <c r="BD323"/>
      <c r="BE323" s="85"/>
      <c r="BF323" s="84"/>
      <c r="BG323"/>
      <c r="BH323"/>
      <c r="BI323"/>
      <c r="BJ323" s="85"/>
      <c r="BK323" s="84"/>
      <c r="BL323"/>
      <c r="BM323"/>
      <c r="BN323"/>
      <c r="BO323" s="85"/>
    </row>
    <row r="324" spans="2:67" s="68" customFormat="1" hidden="1" x14ac:dyDescent="0.2">
      <c r="B324">
        <f t="shared" si="31"/>
        <v>0</v>
      </c>
      <c r="C324">
        <f t="shared" si="32"/>
        <v>0</v>
      </c>
      <c r="D324">
        <f t="shared" si="33"/>
        <v>0</v>
      </c>
      <c r="H324" s="39"/>
      <c r="I324"/>
      <c r="J324"/>
      <c r="K324"/>
      <c r="L324" s="40"/>
      <c r="M324" s="39"/>
      <c r="N324"/>
      <c r="O324"/>
      <c r="P324"/>
      <c r="Q324"/>
      <c r="R324" s="84"/>
      <c r="S324"/>
      <c r="T324"/>
      <c r="U324"/>
      <c r="V324"/>
      <c r="W324" s="84"/>
      <c r="X324"/>
      <c r="Y324"/>
      <c r="Z324"/>
      <c r="AA324" s="85"/>
      <c r="AB324" s="84"/>
      <c r="AC324"/>
      <c r="AD324"/>
      <c r="AE324"/>
      <c r="AF324" s="85"/>
      <c r="AG324" s="84"/>
      <c r="AH324"/>
      <c r="AI324"/>
      <c r="AJ324"/>
      <c r="AK324" s="85"/>
      <c r="AL324" s="84"/>
      <c r="AM324"/>
      <c r="AN324"/>
      <c r="AO324"/>
      <c r="AP324" s="85"/>
      <c r="AQ324" s="84"/>
      <c r="AR324"/>
      <c r="AS324"/>
      <c r="AT324"/>
      <c r="AU324" s="85"/>
      <c r="AV324" s="84"/>
      <c r="AW324"/>
      <c r="AX324"/>
      <c r="AY324"/>
      <c r="AZ324" s="85"/>
      <c r="BA324" s="84"/>
      <c r="BB324"/>
      <c r="BC324"/>
      <c r="BD324"/>
      <c r="BE324" s="85"/>
      <c r="BF324" s="84"/>
      <c r="BG324"/>
      <c r="BH324"/>
      <c r="BI324"/>
      <c r="BJ324" s="85"/>
      <c r="BK324" s="84"/>
      <c r="BL324"/>
      <c r="BM324"/>
      <c r="BN324"/>
      <c r="BO324" s="85"/>
    </row>
    <row r="325" spans="2:67" s="68" customFormat="1" hidden="1" x14ac:dyDescent="0.2">
      <c r="B325">
        <f t="shared" si="31"/>
        <v>0</v>
      </c>
      <c r="C325">
        <f t="shared" si="32"/>
        <v>0</v>
      </c>
      <c r="D325">
        <f t="shared" si="33"/>
        <v>0</v>
      </c>
      <c r="H325" s="39"/>
      <c r="I325"/>
      <c r="J325"/>
      <c r="K325"/>
      <c r="L325" s="40"/>
      <c r="M325" s="39"/>
      <c r="N325"/>
      <c r="O325"/>
      <c r="P325"/>
      <c r="Q325"/>
      <c r="R325" s="84"/>
      <c r="S325"/>
      <c r="T325"/>
      <c r="U325"/>
      <c r="V325"/>
      <c r="W325" s="84"/>
      <c r="X325"/>
      <c r="Y325"/>
      <c r="Z325"/>
      <c r="AA325" s="85"/>
      <c r="AB325" s="84"/>
      <c r="AC325"/>
      <c r="AD325"/>
      <c r="AE325"/>
      <c r="AF325" s="85"/>
      <c r="AG325" s="84"/>
      <c r="AH325"/>
      <c r="AI325"/>
      <c r="AJ325"/>
      <c r="AK325" s="85"/>
      <c r="AL325" s="84"/>
      <c r="AM325"/>
      <c r="AN325"/>
      <c r="AO325"/>
      <c r="AP325" s="85"/>
      <c r="AQ325" s="84"/>
      <c r="AR325"/>
      <c r="AS325"/>
      <c r="AT325"/>
      <c r="AU325" s="85"/>
      <c r="AV325" s="84"/>
      <c r="AW325"/>
      <c r="AX325"/>
      <c r="AY325"/>
      <c r="AZ325" s="85"/>
      <c r="BA325" s="84"/>
      <c r="BB325"/>
      <c r="BC325"/>
      <c r="BD325"/>
      <c r="BE325" s="85"/>
      <c r="BF325" s="84"/>
      <c r="BG325"/>
      <c r="BH325"/>
      <c r="BI325"/>
      <c r="BJ325" s="85"/>
      <c r="BK325" s="84"/>
      <c r="BL325"/>
      <c r="BM325"/>
      <c r="BN325"/>
      <c r="BO325" s="85"/>
    </row>
    <row r="326" spans="2:67" s="68" customFormat="1" hidden="1" x14ac:dyDescent="0.2">
      <c r="B326">
        <f t="shared" si="31"/>
        <v>0</v>
      </c>
      <c r="C326">
        <f t="shared" si="32"/>
        <v>0</v>
      </c>
      <c r="D326">
        <f t="shared" si="33"/>
        <v>0</v>
      </c>
      <c r="H326" s="39"/>
      <c r="I326"/>
      <c r="J326"/>
      <c r="K326"/>
      <c r="L326" s="40"/>
      <c r="M326" s="39"/>
      <c r="N326"/>
      <c r="O326"/>
      <c r="P326"/>
      <c r="Q326"/>
      <c r="R326" s="84"/>
      <c r="S326"/>
      <c r="T326"/>
      <c r="U326"/>
      <c r="V326"/>
      <c r="W326" s="84"/>
      <c r="X326"/>
      <c r="Y326"/>
      <c r="Z326"/>
      <c r="AA326" s="85"/>
      <c r="AB326" s="84"/>
      <c r="AC326"/>
      <c r="AD326"/>
      <c r="AE326"/>
      <c r="AF326" s="85"/>
      <c r="AG326" s="84"/>
      <c r="AH326"/>
      <c r="AI326"/>
      <c r="AJ326"/>
      <c r="AK326" s="85"/>
      <c r="AL326" s="84"/>
      <c r="AM326"/>
      <c r="AN326"/>
      <c r="AO326"/>
      <c r="AP326" s="85"/>
      <c r="AQ326" s="84"/>
      <c r="AR326"/>
      <c r="AS326"/>
      <c r="AT326"/>
      <c r="AU326" s="85"/>
      <c r="AV326" s="84"/>
      <c r="AW326"/>
      <c r="AX326"/>
      <c r="AY326"/>
      <c r="AZ326" s="85"/>
      <c r="BA326" s="84"/>
      <c r="BB326"/>
      <c r="BC326"/>
      <c r="BD326"/>
      <c r="BE326" s="85"/>
      <c r="BF326" s="84"/>
      <c r="BG326"/>
      <c r="BH326"/>
      <c r="BI326"/>
      <c r="BJ326" s="85"/>
      <c r="BK326" s="84"/>
      <c r="BL326"/>
      <c r="BM326"/>
      <c r="BN326"/>
      <c r="BO326" s="85"/>
    </row>
    <row r="327" spans="2:67" s="68" customFormat="1" hidden="1" x14ac:dyDescent="0.2">
      <c r="B327">
        <f t="shared" si="31"/>
        <v>0</v>
      </c>
      <c r="C327">
        <f t="shared" si="32"/>
        <v>0</v>
      </c>
      <c r="D327">
        <f t="shared" si="33"/>
        <v>0</v>
      </c>
      <c r="H327" s="39"/>
      <c r="I327"/>
      <c r="J327"/>
      <c r="K327"/>
      <c r="L327" s="40"/>
      <c r="M327" s="39"/>
      <c r="N327"/>
      <c r="O327"/>
      <c r="P327"/>
      <c r="Q327"/>
      <c r="R327" s="84"/>
      <c r="S327"/>
      <c r="T327"/>
      <c r="U327"/>
      <c r="V327"/>
      <c r="W327" s="84"/>
      <c r="X327"/>
      <c r="Y327"/>
      <c r="Z327"/>
      <c r="AA327" s="85"/>
      <c r="AB327" s="84"/>
      <c r="AC327"/>
      <c r="AD327"/>
      <c r="AE327"/>
      <c r="AF327" s="85"/>
      <c r="AG327" s="84"/>
      <c r="AH327"/>
      <c r="AI327"/>
      <c r="AJ327"/>
      <c r="AK327" s="85"/>
      <c r="AL327" s="84"/>
      <c r="AM327"/>
      <c r="AN327"/>
      <c r="AO327"/>
      <c r="AP327" s="85"/>
      <c r="AQ327" s="84"/>
      <c r="AR327"/>
      <c r="AS327"/>
      <c r="AT327"/>
      <c r="AU327" s="85"/>
      <c r="AV327" s="84"/>
      <c r="AW327"/>
      <c r="AX327"/>
      <c r="AY327"/>
      <c r="AZ327" s="85"/>
      <c r="BA327" s="84"/>
      <c r="BB327"/>
      <c r="BC327"/>
      <c r="BD327"/>
      <c r="BE327" s="85"/>
      <c r="BF327" s="84"/>
      <c r="BG327"/>
      <c r="BH327"/>
      <c r="BI327"/>
      <c r="BJ327" s="85"/>
      <c r="BK327" s="84"/>
      <c r="BL327"/>
      <c r="BM327"/>
      <c r="BN327"/>
      <c r="BO327" s="85"/>
    </row>
    <row r="328" spans="2:67" s="68" customFormat="1" hidden="1" x14ac:dyDescent="0.2">
      <c r="B328">
        <f t="shared" si="31"/>
        <v>0</v>
      </c>
      <c r="C328">
        <f t="shared" si="32"/>
        <v>0</v>
      </c>
      <c r="D328">
        <f t="shared" si="33"/>
        <v>0</v>
      </c>
      <c r="H328" s="39"/>
      <c r="I328"/>
      <c r="J328"/>
      <c r="K328"/>
      <c r="L328" s="40"/>
      <c r="M328" s="39"/>
      <c r="N328"/>
      <c r="O328"/>
      <c r="P328"/>
      <c r="Q328"/>
      <c r="R328" s="84"/>
      <c r="S328"/>
      <c r="T328"/>
      <c r="U328"/>
      <c r="V328"/>
      <c r="W328" s="84"/>
      <c r="X328"/>
      <c r="Y328"/>
      <c r="Z328"/>
      <c r="AA328" s="85"/>
      <c r="AB328" s="84"/>
      <c r="AC328"/>
      <c r="AD328"/>
      <c r="AE328"/>
      <c r="AF328" s="85"/>
      <c r="AG328" s="84"/>
      <c r="AH328"/>
      <c r="AI328"/>
      <c r="AJ328"/>
      <c r="AK328" s="85"/>
      <c r="AL328" s="84"/>
      <c r="AM328"/>
      <c r="AN328"/>
      <c r="AO328"/>
      <c r="AP328" s="85"/>
      <c r="AQ328" s="84"/>
      <c r="AR328"/>
      <c r="AS328"/>
      <c r="AT328"/>
      <c r="AU328" s="85"/>
      <c r="AV328" s="84"/>
      <c r="AW328"/>
      <c r="AX328"/>
      <c r="AY328"/>
      <c r="AZ328" s="85"/>
      <c r="BA328" s="84"/>
      <c r="BB328"/>
      <c r="BC328"/>
      <c r="BD328"/>
      <c r="BE328" s="85"/>
      <c r="BF328" s="84"/>
      <c r="BG328"/>
      <c r="BH328"/>
      <c r="BI328"/>
      <c r="BJ328" s="85"/>
      <c r="BK328" s="84"/>
      <c r="BL328"/>
      <c r="BM328"/>
      <c r="BN328"/>
      <c r="BO328" s="85"/>
    </row>
    <row r="329" spans="2:67" s="68" customFormat="1" hidden="1" x14ac:dyDescent="0.2">
      <c r="B329">
        <f t="shared" si="31"/>
        <v>0</v>
      </c>
      <c r="C329">
        <f t="shared" si="32"/>
        <v>0</v>
      </c>
      <c r="D329">
        <f t="shared" si="33"/>
        <v>0</v>
      </c>
      <c r="H329" s="39"/>
      <c r="I329"/>
      <c r="J329"/>
      <c r="K329"/>
      <c r="L329" s="40"/>
      <c r="M329" s="39"/>
      <c r="N329"/>
      <c r="O329"/>
      <c r="P329"/>
      <c r="Q329"/>
      <c r="R329" s="84"/>
      <c r="S329"/>
      <c r="T329"/>
      <c r="U329"/>
      <c r="V329"/>
      <c r="W329" s="84"/>
      <c r="X329"/>
      <c r="Y329"/>
      <c r="Z329"/>
      <c r="AA329" s="85"/>
      <c r="AB329" s="84"/>
      <c r="AC329"/>
      <c r="AD329"/>
      <c r="AE329"/>
      <c r="AF329" s="85"/>
      <c r="AG329" s="84"/>
      <c r="AH329"/>
      <c r="AI329"/>
      <c r="AJ329"/>
      <c r="AK329" s="85"/>
      <c r="AL329" s="84"/>
      <c r="AM329"/>
      <c r="AN329"/>
      <c r="AO329"/>
      <c r="AP329" s="85"/>
      <c r="AQ329" s="84"/>
      <c r="AR329"/>
      <c r="AS329"/>
      <c r="AT329"/>
      <c r="AU329" s="85"/>
      <c r="AV329" s="84"/>
      <c r="AW329"/>
      <c r="AX329"/>
      <c r="AY329"/>
      <c r="AZ329" s="85"/>
      <c r="BA329" s="84"/>
      <c r="BB329"/>
      <c r="BC329"/>
      <c r="BD329"/>
      <c r="BE329" s="85"/>
      <c r="BF329" s="84"/>
      <c r="BG329"/>
      <c r="BH329"/>
      <c r="BI329"/>
      <c r="BJ329" s="85"/>
      <c r="BK329" s="84"/>
      <c r="BL329"/>
      <c r="BM329"/>
      <c r="BN329"/>
      <c r="BO329" s="85"/>
    </row>
    <row r="330" spans="2:67" s="68" customFormat="1" hidden="1" x14ac:dyDescent="0.2">
      <c r="B330">
        <f t="shared" si="31"/>
        <v>0</v>
      </c>
      <c r="C330">
        <f t="shared" si="32"/>
        <v>0</v>
      </c>
      <c r="D330">
        <f t="shared" si="33"/>
        <v>0</v>
      </c>
      <c r="H330" s="39"/>
      <c r="I330"/>
      <c r="J330"/>
      <c r="K330"/>
      <c r="L330" s="40"/>
      <c r="M330" s="39"/>
      <c r="N330"/>
      <c r="O330"/>
      <c r="P330"/>
      <c r="Q330"/>
      <c r="R330" s="84"/>
      <c r="S330"/>
      <c r="T330"/>
      <c r="U330"/>
      <c r="V330"/>
      <c r="W330" s="84"/>
      <c r="X330"/>
      <c r="Y330"/>
      <c r="Z330"/>
      <c r="AA330" s="85"/>
      <c r="AB330" s="84"/>
      <c r="AC330"/>
      <c r="AD330"/>
      <c r="AE330"/>
      <c r="AF330" s="85"/>
      <c r="AG330" s="84"/>
      <c r="AH330"/>
      <c r="AI330"/>
      <c r="AJ330"/>
      <c r="AK330" s="85"/>
      <c r="AL330" s="84"/>
      <c r="AM330"/>
      <c r="AN330"/>
      <c r="AO330"/>
      <c r="AP330" s="85"/>
      <c r="AQ330" s="84"/>
      <c r="AR330"/>
      <c r="AS330"/>
      <c r="AT330"/>
      <c r="AU330" s="85"/>
      <c r="AV330" s="84"/>
      <c r="AW330"/>
      <c r="AX330"/>
      <c r="AY330"/>
      <c r="AZ330" s="85"/>
      <c r="BA330" s="84"/>
      <c r="BB330"/>
      <c r="BC330"/>
      <c r="BD330"/>
      <c r="BE330" s="85"/>
      <c r="BF330" s="84"/>
      <c r="BG330"/>
      <c r="BH330"/>
      <c r="BI330"/>
      <c r="BJ330" s="85"/>
      <c r="BK330" s="84"/>
      <c r="BL330"/>
      <c r="BM330"/>
      <c r="BN330"/>
      <c r="BO330" s="85"/>
    </row>
    <row r="331" spans="2:67" s="68" customFormat="1" hidden="1" x14ac:dyDescent="0.2">
      <c r="B331">
        <f t="shared" si="31"/>
        <v>0</v>
      </c>
      <c r="C331">
        <f t="shared" si="32"/>
        <v>0</v>
      </c>
      <c r="D331">
        <f t="shared" si="33"/>
        <v>0</v>
      </c>
      <c r="H331" s="39"/>
      <c r="I331"/>
      <c r="J331"/>
      <c r="K331"/>
      <c r="L331" s="40"/>
      <c r="M331" s="39"/>
      <c r="N331"/>
      <c r="O331"/>
      <c r="P331"/>
      <c r="Q331"/>
      <c r="R331" s="84"/>
      <c r="S331"/>
      <c r="T331"/>
      <c r="U331"/>
      <c r="V331"/>
      <c r="W331" s="84"/>
      <c r="X331"/>
      <c r="Y331"/>
      <c r="Z331"/>
      <c r="AA331" s="85"/>
      <c r="AB331" s="84"/>
      <c r="AC331"/>
      <c r="AD331"/>
      <c r="AE331"/>
      <c r="AF331" s="85"/>
      <c r="AG331" s="84"/>
      <c r="AH331"/>
      <c r="AI331"/>
      <c r="AJ331"/>
      <c r="AK331" s="85"/>
      <c r="AL331" s="84"/>
      <c r="AM331"/>
      <c r="AN331"/>
      <c r="AO331"/>
      <c r="AP331" s="85"/>
      <c r="AQ331" s="84"/>
      <c r="AR331"/>
      <c r="AS331"/>
      <c r="AT331"/>
      <c r="AU331" s="85"/>
      <c r="AV331" s="84"/>
      <c r="AW331"/>
      <c r="AX331"/>
      <c r="AY331"/>
      <c r="AZ331" s="85"/>
      <c r="BA331" s="84"/>
      <c r="BB331"/>
      <c r="BC331"/>
      <c r="BD331"/>
      <c r="BE331" s="85"/>
      <c r="BF331" s="84"/>
      <c r="BG331"/>
      <c r="BH331"/>
      <c r="BI331"/>
      <c r="BJ331" s="85"/>
      <c r="BK331" s="84"/>
      <c r="BL331"/>
      <c r="BM331"/>
      <c r="BN331"/>
      <c r="BO331" s="85"/>
    </row>
    <row r="332" spans="2:67" s="68" customFormat="1" hidden="1" x14ac:dyDescent="0.2">
      <c r="B332">
        <f t="shared" si="31"/>
        <v>0</v>
      </c>
      <c r="C332">
        <f t="shared" si="32"/>
        <v>0</v>
      </c>
      <c r="D332">
        <f t="shared" si="33"/>
        <v>0</v>
      </c>
      <c r="H332" s="39"/>
      <c r="I332"/>
      <c r="J332"/>
      <c r="K332"/>
      <c r="L332" s="40"/>
      <c r="M332" s="39"/>
      <c r="N332"/>
      <c r="O332"/>
      <c r="P332"/>
      <c r="Q332"/>
      <c r="R332" s="84"/>
      <c r="S332"/>
      <c r="T332"/>
      <c r="U332"/>
      <c r="V332"/>
      <c r="W332" s="84"/>
      <c r="X332"/>
      <c r="Y332"/>
      <c r="Z332"/>
      <c r="AA332" s="85"/>
      <c r="AB332" s="84"/>
      <c r="AC332"/>
      <c r="AD332"/>
      <c r="AE332"/>
      <c r="AF332" s="85"/>
      <c r="AG332" s="84"/>
      <c r="AH332"/>
      <c r="AI332"/>
      <c r="AJ332"/>
      <c r="AK332" s="85"/>
      <c r="AL332" s="84"/>
      <c r="AM332"/>
      <c r="AN332"/>
      <c r="AO332"/>
      <c r="AP332" s="85"/>
      <c r="AQ332" s="84"/>
      <c r="AR332"/>
      <c r="AS332"/>
      <c r="AT332"/>
      <c r="AU332" s="85"/>
      <c r="AV332" s="84"/>
      <c r="AW332"/>
      <c r="AX332"/>
      <c r="AY332"/>
      <c r="AZ332" s="85"/>
      <c r="BA332" s="84"/>
      <c r="BB332"/>
      <c r="BC332"/>
      <c r="BD332"/>
      <c r="BE332" s="85"/>
      <c r="BF332" s="84"/>
      <c r="BG332"/>
      <c r="BH332"/>
      <c r="BI332"/>
      <c r="BJ332" s="85"/>
      <c r="BK332" s="84"/>
      <c r="BL332"/>
      <c r="BM332"/>
      <c r="BN332"/>
      <c r="BO332" s="85"/>
    </row>
    <row r="333" spans="2:67" s="68" customFormat="1" hidden="1" x14ac:dyDescent="0.2">
      <c r="B333">
        <f t="shared" si="31"/>
        <v>0</v>
      </c>
      <c r="C333">
        <f t="shared" si="32"/>
        <v>0</v>
      </c>
      <c r="D333">
        <f t="shared" si="33"/>
        <v>0</v>
      </c>
      <c r="H333" s="39"/>
      <c r="I333"/>
      <c r="J333"/>
      <c r="K333"/>
      <c r="L333" s="40"/>
      <c r="M333" s="39"/>
      <c r="N333"/>
      <c r="O333"/>
      <c r="P333"/>
      <c r="Q333"/>
      <c r="R333" s="84"/>
      <c r="S333"/>
      <c r="T333"/>
      <c r="U333"/>
      <c r="V333"/>
      <c r="W333" s="84"/>
      <c r="X333"/>
      <c r="Y333"/>
      <c r="Z333"/>
      <c r="AA333" s="85"/>
      <c r="AB333" s="84"/>
      <c r="AC333"/>
      <c r="AD333"/>
      <c r="AE333"/>
      <c r="AF333" s="85"/>
      <c r="AG333" s="84"/>
      <c r="AH333"/>
      <c r="AI333"/>
      <c r="AJ333"/>
      <c r="AK333" s="85"/>
      <c r="AL333" s="84"/>
      <c r="AM333"/>
      <c r="AN333"/>
      <c r="AO333"/>
      <c r="AP333" s="85"/>
      <c r="AQ333" s="84"/>
      <c r="AR333"/>
      <c r="AS333"/>
      <c r="AT333"/>
      <c r="AU333" s="85"/>
      <c r="AV333" s="84"/>
      <c r="AW333"/>
      <c r="AX333"/>
      <c r="AY333"/>
      <c r="AZ333" s="85"/>
      <c r="BA333" s="84"/>
      <c r="BB333"/>
      <c r="BC333"/>
      <c r="BD333"/>
      <c r="BE333" s="85"/>
      <c r="BF333" s="84"/>
      <c r="BG333"/>
      <c r="BH333"/>
      <c r="BI333"/>
      <c r="BJ333" s="85"/>
      <c r="BK333" s="84"/>
      <c r="BL333"/>
      <c r="BM333"/>
      <c r="BN333"/>
      <c r="BO333" s="85"/>
    </row>
    <row r="334" spans="2:67" s="68" customFormat="1" hidden="1" x14ac:dyDescent="0.2">
      <c r="B334">
        <f t="shared" si="31"/>
        <v>0</v>
      </c>
      <c r="C334">
        <f t="shared" si="32"/>
        <v>0</v>
      </c>
      <c r="D334">
        <f t="shared" si="33"/>
        <v>0</v>
      </c>
      <c r="H334" s="39"/>
      <c r="I334"/>
      <c r="J334"/>
      <c r="K334"/>
      <c r="L334" s="40"/>
      <c r="M334" s="39"/>
      <c r="N334"/>
      <c r="O334"/>
      <c r="P334"/>
      <c r="Q334"/>
      <c r="R334" s="84"/>
      <c r="S334"/>
      <c r="T334"/>
      <c r="U334"/>
      <c r="V334"/>
      <c r="W334" s="84"/>
      <c r="X334"/>
      <c r="Y334"/>
      <c r="Z334"/>
      <c r="AA334" s="85"/>
      <c r="AB334" s="84"/>
      <c r="AC334"/>
      <c r="AD334"/>
      <c r="AE334"/>
      <c r="AF334" s="85"/>
      <c r="AG334" s="84"/>
      <c r="AH334"/>
      <c r="AI334"/>
      <c r="AJ334"/>
      <c r="AK334" s="85"/>
      <c r="AL334" s="84"/>
      <c r="AM334"/>
      <c r="AN334"/>
      <c r="AO334"/>
      <c r="AP334" s="85"/>
      <c r="AQ334" s="84"/>
      <c r="AR334"/>
      <c r="AS334"/>
      <c r="AT334"/>
      <c r="AU334" s="85"/>
      <c r="AV334" s="84"/>
      <c r="AW334"/>
      <c r="AX334"/>
      <c r="AY334"/>
      <c r="AZ334" s="85"/>
      <c r="BA334" s="84"/>
      <c r="BB334"/>
      <c r="BC334"/>
      <c r="BD334"/>
      <c r="BE334" s="85"/>
      <c r="BF334" s="84"/>
      <c r="BG334"/>
      <c r="BH334"/>
      <c r="BI334"/>
      <c r="BJ334" s="85"/>
      <c r="BK334" s="84"/>
      <c r="BL334"/>
      <c r="BM334"/>
      <c r="BN334"/>
      <c r="BO334" s="85"/>
    </row>
    <row r="335" spans="2:67" s="68" customFormat="1" hidden="1" x14ac:dyDescent="0.2">
      <c r="B335">
        <f t="shared" si="31"/>
        <v>0</v>
      </c>
      <c r="C335">
        <f t="shared" si="32"/>
        <v>0</v>
      </c>
      <c r="D335">
        <f t="shared" si="33"/>
        <v>0</v>
      </c>
      <c r="H335" s="39"/>
      <c r="I335"/>
      <c r="J335"/>
      <c r="K335"/>
      <c r="L335" s="40"/>
      <c r="M335" s="39"/>
      <c r="N335"/>
      <c r="O335"/>
      <c r="P335"/>
      <c r="Q335"/>
      <c r="R335" s="84"/>
      <c r="S335"/>
      <c r="T335"/>
      <c r="U335"/>
      <c r="V335"/>
      <c r="W335" s="84"/>
      <c r="X335"/>
      <c r="Y335"/>
      <c r="Z335"/>
      <c r="AA335" s="85"/>
      <c r="AB335" s="84"/>
      <c r="AC335"/>
      <c r="AD335"/>
      <c r="AE335"/>
      <c r="AF335" s="85"/>
      <c r="AG335" s="84"/>
      <c r="AH335"/>
      <c r="AI335"/>
      <c r="AJ335"/>
      <c r="AK335" s="85"/>
      <c r="AL335" s="84"/>
      <c r="AM335"/>
      <c r="AN335"/>
      <c r="AO335"/>
      <c r="AP335" s="85"/>
      <c r="AQ335" s="84"/>
      <c r="AR335"/>
      <c r="AS335"/>
      <c r="AT335"/>
      <c r="AU335" s="85"/>
      <c r="AV335" s="84"/>
      <c r="AW335"/>
      <c r="AX335"/>
      <c r="AY335"/>
      <c r="AZ335" s="85"/>
      <c r="BA335" s="84"/>
      <c r="BB335"/>
      <c r="BC335"/>
      <c r="BD335"/>
      <c r="BE335" s="85"/>
      <c r="BF335" s="84"/>
      <c r="BG335"/>
      <c r="BH335"/>
      <c r="BI335"/>
      <c r="BJ335" s="85"/>
      <c r="BK335" s="84"/>
      <c r="BL335"/>
      <c r="BM335"/>
      <c r="BN335"/>
      <c r="BO335" s="85"/>
    </row>
    <row r="336" spans="2:67" s="68" customFormat="1" hidden="1" x14ac:dyDescent="0.2">
      <c r="B336">
        <f t="shared" si="31"/>
        <v>0</v>
      </c>
      <c r="C336">
        <f t="shared" si="32"/>
        <v>0</v>
      </c>
      <c r="D336">
        <f t="shared" si="33"/>
        <v>0</v>
      </c>
      <c r="H336" s="39"/>
      <c r="I336"/>
      <c r="J336"/>
      <c r="K336"/>
      <c r="L336" s="40"/>
      <c r="M336" s="39"/>
      <c r="N336"/>
      <c r="O336"/>
      <c r="P336"/>
      <c r="Q336"/>
      <c r="R336" s="84"/>
      <c r="S336"/>
      <c r="T336"/>
      <c r="U336"/>
      <c r="V336"/>
      <c r="W336" s="84"/>
      <c r="X336"/>
      <c r="Y336"/>
      <c r="Z336"/>
      <c r="AA336" s="85"/>
      <c r="AB336" s="84"/>
      <c r="AC336"/>
      <c r="AD336"/>
      <c r="AE336"/>
      <c r="AF336" s="85"/>
      <c r="AG336" s="84"/>
      <c r="AH336"/>
      <c r="AI336"/>
      <c r="AJ336"/>
      <c r="AK336" s="85"/>
      <c r="AL336" s="84"/>
      <c r="AM336"/>
      <c r="AN336"/>
      <c r="AO336"/>
      <c r="AP336" s="85"/>
      <c r="AQ336" s="84"/>
      <c r="AR336"/>
      <c r="AS336"/>
      <c r="AT336"/>
      <c r="AU336" s="85"/>
      <c r="AV336" s="84"/>
      <c r="AW336"/>
      <c r="AX336"/>
      <c r="AY336"/>
      <c r="AZ336" s="85"/>
      <c r="BA336" s="84"/>
      <c r="BB336"/>
      <c r="BC336"/>
      <c r="BD336"/>
      <c r="BE336" s="85"/>
      <c r="BF336" s="84"/>
      <c r="BG336"/>
      <c r="BH336"/>
      <c r="BI336"/>
      <c r="BJ336" s="85"/>
      <c r="BK336" s="84"/>
      <c r="BL336"/>
      <c r="BM336"/>
      <c r="BN336"/>
      <c r="BO336" s="85"/>
    </row>
    <row r="337" spans="2:67" s="68" customFormat="1" hidden="1" x14ac:dyDescent="0.2">
      <c r="B337">
        <f t="shared" si="31"/>
        <v>0</v>
      </c>
      <c r="C337">
        <f t="shared" si="32"/>
        <v>0</v>
      </c>
      <c r="D337">
        <f t="shared" si="33"/>
        <v>0</v>
      </c>
      <c r="H337" s="39"/>
      <c r="I337"/>
      <c r="J337"/>
      <c r="K337"/>
      <c r="L337" s="40"/>
      <c r="M337" s="39"/>
      <c r="N337"/>
      <c r="O337"/>
      <c r="P337"/>
      <c r="Q337"/>
      <c r="R337" s="84"/>
      <c r="S337"/>
      <c r="T337"/>
      <c r="U337"/>
      <c r="V337"/>
      <c r="W337" s="84"/>
      <c r="X337"/>
      <c r="Y337"/>
      <c r="Z337"/>
      <c r="AA337" s="85"/>
      <c r="AB337" s="84"/>
      <c r="AC337"/>
      <c r="AD337"/>
      <c r="AE337"/>
      <c r="AF337" s="85"/>
      <c r="AG337" s="84"/>
      <c r="AH337"/>
      <c r="AI337"/>
      <c r="AJ337"/>
      <c r="AK337" s="85"/>
      <c r="AL337" s="84"/>
      <c r="AM337"/>
      <c r="AN337"/>
      <c r="AO337"/>
      <c r="AP337" s="85"/>
      <c r="AQ337" s="84"/>
      <c r="AR337"/>
      <c r="AS337"/>
      <c r="AT337"/>
      <c r="AU337" s="85"/>
      <c r="AV337" s="84"/>
      <c r="AW337"/>
      <c r="AX337"/>
      <c r="AY337"/>
      <c r="AZ337" s="85"/>
      <c r="BA337" s="84"/>
      <c r="BB337"/>
      <c r="BC337"/>
      <c r="BD337"/>
      <c r="BE337" s="85"/>
      <c r="BF337" s="84"/>
      <c r="BG337"/>
      <c r="BH337"/>
      <c r="BI337"/>
      <c r="BJ337" s="85"/>
      <c r="BK337" s="84"/>
      <c r="BL337"/>
      <c r="BM337"/>
      <c r="BN337"/>
      <c r="BO337" s="85"/>
    </row>
    <row r="338" spans="2:67" s="68" customFormat="1" hidden="1" x14ac:dyDescent="0.2">
      <c r="B338">
        <f t="shared" si="31"/>
        <v>0</v>
      </c>
      <c r="C338">
        <f t="shared" si="32"/>
        <v>0</v>
      </c>
      <c r="D338">
        <f t="shared" si="33"/>
        <v>0</v>
      </c>
      <c r="H338" s="39"/>
      <c r="I338"/>
      <c r="J338"/>
      <c r="K338"/>
      <c r="L338" s="40"/>
      <c r="M338" s="39"/>
      <c r="N338"/>
      <c r="O338"/>
      <c r="P338"/>
      <c r="Q338"/>
      <c r="R338" s="84"/>
      <c r="S338"/>
      <c r="T338"/>
      <c r="U338"/>
      <c r="V338"/>
      <c r="W338" s="84"/>
      <c r="X338"/>
      <c r="Y338"/>
      <c r="Z338"/>
      <c r="AA338" s="85"/>
      <c r="AB338" s="84"/>
      <c r="AC338"/>
      <c r="AD338"/>
      <c r="AE338"/>
      <c r="AF338" s="85"/>
      <c r="AG338" s="84"/>
      <c r="AH338"/>
      <c r="AI338"/>
      <c r="AJ338"/>
      <c r="AK338" s="85"/>
      <c r="AL338" s="84"/>
      <c r="AM338"/>
      <c r="AN338"/>
      <c r="AO338"/>
      <c r="AP338" s="85"/>
      <c r="AQ338" s="84"/>
      <c r="AR338"/>
      <c r="AS338"/>
      <c r="AT338"/>
      <c r="AU338" s="85"/>
      <c r="AV338" s="84"/>
      <c r="AW338"/>
      <c r="AX338"/>
      <c r="AY338"/>
      <c r="AZ338" s="85"/>
      <c r="BA338" s="84"/>
      <c r="BB338"/>
      <c r="BC338"/>
      <c r="BD338"/>
      <c r="BE338" s="85"/>
      <c r="BF338" s="84"/>
      <c r="BG338"/>
      <c r="BH338"/>
      <c r="BI338"/>
      <c r="BJ338" s="85"/>
      <c r="BK338" s="84"/>
      <c r="BL338"/>
      <c r="BM338"/>
      <c r="BN338"/>
      <c r="BO338" s="85"/>
    </row>
    <row r="339" spans="2:67" s="68" customFormat="1" hidden="1" x14ac:dyDescent="0.2">
      <c r="B339">
        <f t="shared" si="31"/>
        <v>0</v>
      </c>
      <c r="C339">
        <f t="shared" si="32"/>
        <v>0</v>
      </c>
      <c r="D339">
        <f t="shared" si="33"/>
        <v>0</v>
      </c>
      <c r="H339" s="39"/>
      <c r="I339"/>
      <c r="J339"/>
      <c r="K339"/>
      <c r="L339" s="40"/>
      <c r="M339" s="39"/>
      <c r="N339"/>
      <c r="O339"/>
      <c r="P339"/>
      <c r="Q339"/>
      <c r="R339" s="84"/>
      <c r="S339"/>
      <c r="T339"/>
      <c r="U339"/>
      <c r="V339"/>
      <c r="W339" s="84"/>
      <c r="X339"/>
      <c r="Y339"/>
      <c r="Z339"/>
      <c r="AA339" s="85"/>
      <c r="AB339" s="84"/>
      <c r="AC339"/>
      <c r="AD339"/>
      <c r="AE339"/>
      <c r="AF339" s="85"/>
      <c r="AG339" s="84"/>
      <c r="AH339"/>
      <c r="AI339"/>
      <c r="AJ339"/>
      <c r="AK339" s="85"/>
      <c r="AL339" s="84"/>
      <c r="AM339"/>
      <c r="AN339"/>
      <c r="AO339"/>
      <c r="AP339" s="85"/>
      <c r="AQ339" s="84"/>
      <c r="AR339"/>
      <c r="AS339"/>
      <c r="AT339"/>
      <c r="AU339" s="85"/>
      <c r="AV339" s="84"/>
      <c r="AW339"/>
      <c r="AX339"/>
      <c r="AY339"/>
      <c r="AZ339" s="85"/>
      <c r="BA339" s="84"/>
      <c r="BB339"/>
      <c r="BC339"/>
      <c r="BD339"/>
      <c r="BE339" s="85"/>
      <c r="BF339" s="84"/>
      <c r="BG339"/>
      <c r="BH339"/>
      <c r="BI339"/>
      <c r="BJ339" s="85"/>
      <c r="BK339" s="84"/>
      <c r="BL339"/>
      <c r="BM339"/>
      <c r="BN339"/>
      <c r="BO339" s="85"/>
    </row>
    <row r="340" spans="2:67" s="68" customFormat="1" hidden="1" x14ac:dyDescent="0.2">
      <c r="B340">
        <f t="shared" si="31"/>
        <v>0</v>
      </c>
      <c r="C340">
        <f t="shared" si="32"/>
        <v>0</v>
      </c>
      <c r="D340">
        <f t="shared" si="33"/>
        <v>0</v>
      </c>
      <c r="H340" s="39"/>
      <c r="I340"/>
      <c r="J340"/>
      <c r="K340"/>
      <c r="L340" s="40"/>
      <c r="M340" s="39"/>
      <c r="N340"/>
      <c r="O340"/>
      <c r="P340"/>
      <c r="Q340"/>
      <c r="R340" s="84"/>
      <c r="S340"/>
      <c r="T340"/>
      <c r="U340"/>
      <c r="V340"/>
      <c r="W340" s="84"/>
      <c r="X340"/>
      <c r="Y340"/>
      <c r="Z340"/>
      <c r="AA340" s="85"/>
      <c r="AB340" s="84"/>
      <c r="AC340"/>
      <c r="AD340"/>
      <c r="AE340"/>
      <c r="AF340" s="85"/>
      <c r="AG340" s="84"/>
      <c r="AH340"/>
      <c r="AI340"/>
      <c r="AJ340"/>
      <c r="AK340" s="85"/>
      <c r="AL340" s="84"/>
      <c r="AM340"/>
      <c r="AN340"/>
      <c r="AO340"/>
      <c r="AP340" s="85"/>
      <c r="AQ340" s="84"/>
      <c r="AR340"/>
      <c r="AS340"/>
      <c r="AT340"/>
      <c r="AU340" s="85"/>
      <c r="AV340" s="84"/>
      <c r="AW340"/>
      <c r="AX340"/>
      <c r="AY340"/>
      <c r="AZ340" s="85"/>
      <c r="BA340" s="84"/>
      <c r="BB340"/>
      <c r="BC340"/>
      <c r="BD340"/>
      <c r="BE340" s="85"/>
      <c r="BF340" s="84"/>
      <c r="BG340"/>
      <c r="BH340"/>
      <c r="BI340"/>
      <c r="BJ340" s="85"/>
      <c r="BK340" s="84"/>
      <c r="BL340"/>
      <c r="BM340"/>
      <c r="BN340"/>
      <c r="BO340" s="85"/>
    </row>
    <row r="341" spans="2:67" s="68" customFormat="1" hidden="1" x14ac:dyDescent="0.2">
      <c r="B341">
        <f t="shared" si="31"/>
        <v>0</v>
      </c>
      <c r="C341">
        <f t="shared" si="32"/>
        <v>0</v>
      </c>
      <c r="D341">
        <f t="shared" si="33"/>
        <v>0</v>
      </c>
      <c r="H341" s="39"/>
      <c r="I341"/>
      <c r="J341"/>
      <c r="K341"/>
      <c r="L341" s="40"/>
      <c r="M341" s="39"/>
      <c r="N341"/>
      <c r="O341"/>
      <c r="P341"/>
      <c r="Q341"/>
      <c r="R341" s="84"/>
      <c r="S341"/>
      <c r="T341"/>
      <c r="U341"/>
      <c r="V341"/>
      <c r="W341" s="84"/>
      <c r="X341"/>
      <c r="Y341"/>
      <c r="Z341"/>
      <c r="AA341" s="85"/>
      <c r="AB341" s="84"/>
      <c r="AC341"/>
      <c r="AD341"/>
      <c r="AE341"/>
      <c r="AF341" s="85"/>
      <c r="AG341" s="84"/>
      <c r="AH341"/>
      <c r="AI341"/>
      <c r="AJ341"/>
      <c r="AK341" s="85"/>
      <c r="AL341" s="84"/>
      <c r="AM341"/>
      <c r="AN341"/>
      <c r="AO341"/>
      <c r="AP341" s="85"/>
      <c r="AQ341" s="84"/>
      <c r="AR341"/>
      <c r="AS341"/>
      <c r="AT341"/>
      <c r="AU341" s="85"/>
      <c r="AV341" s="84"/>
      <c r="AW341"/>
      <c r="AX341"/>
      <c r="AY341"/>
      <c r="AZ341" s="85"/>
      <c r="BA341" s="84"/>
      <c r="BB341"/>
      <c r="BC341"/>
      <c r="BD341"/>
      <c r="BE341" s="85"/>
      <c r="BF341" s="84"/>
      <c r="BG341"/>
      <c r="BH341"/>
      <c r="BI341"/>
      <c r="BJ341" s="85"/>
      <c r="BK341" s="84"/>
      <c r="BL341"/>
      <c r="BM341"/>
      <c r="BN341"/>
      <c r="BO341" s="85"/>
    </row>
    <row r="342" spans="2:67" s="68" customFormat="1" hidden="1" x14ac:dyDescent="0.2">
      <c r="B342">
        <f t="shared" si="31"/>
        <v>0</v>
      </c>
      <c r="C342">
        <f t="shared" si="32"/>
        <v>0</v>
      </c>
      <c r="D342">
        <f t="shared" si="33"/>
        <v>0</v>
      </c>
      <c r="H342" s="39"/>
      <c r="I342"/>
      <c r="J342"/>
      <c r="K342"/>
      <c r="L342" s="40"/>
      <c r="M342" s="39"/>
      <c r="N342"/>
      <c r="O342"/>
      <c r="P342"/>
      <c r="Q342"/>
      <c r="R342" s="84"/>
      <c r="S342"/>
      <c r="T342"/>
      <c r="U342"/>
      <c r="V342"/>
      <c r="W342" s="84"/>
      <c r="X342"/>
      <c r="Y342"/>
      <c r="Z342"/>
      <c r="AA342" s="85"/>
      <c r="AB342" s="84"/>
      <c r="AC342"/>
      <c r="AD342"/>
      <c r="AE342"/>
      <c r="AF342" s="85"/>
      <c r="AG342" s="84"/>
      <c r="AH342"/>
      <c r="AI342"/>
      <c r="AJ342"/>
      <c r="AK342" s="85"/>
      <c r="AL342" s="84"/>
      <c r="AM342"/>
      <c r="AN342"/>
      <c r="AO342"/>
      <c r="AP342" s="85"/>
      <c r="AQ342" s="84"/>
      <c r="AR342"/>
      <c r="AS342"/>
      <c r="AT342"/>
      <c r="AU342" s="85"/>
      <c r="AV342" s="84"/>
      <c r="AW342"/>
      <c r="AX342"/>
      <c r="AY342"/>
      <c r="AZ342" s="85"/>
      <c r="BA342" s="84"/>
      <c r="BB342"/>
      <c r="BC342"/>
      <c r="BD342"/>
      <c r="BE342" s="85"/>
      <c r="BF342" s="84"/>
      <c r="BG342"/>
      <c r="BH342"/>
      <c r="BI342"/>
      <c r="BJ342" s="85"/>
      <c r="BK342" s="84"/>
      <c r="BL342"/>
      <c r="BM342"/>
      <c r="BN342"/>
      <c r="BO342" s="85"/>
    </row>
    <row r="343" spans="2:67" s="68" customFormat="1" hidden="1" x14ac:dyDescent="0.2">
      <c r="B343">
        <f t="shared" si="31"/>
        <v>0</v>
      </c>
      <c r="C343">
        <f t="shared" si="32"/>
        <v>0</v>
      </c>
      <c r="D343">
        <f t="shared" si="33"/>
        <v>0</v>
      </c>
      <c r="H343" s="39"/>
      <c r="I343"/>
      <c r="J343"/>
      <c r="K343"/>
      <c r="L343" s="40"/>
      <c r="M343" s="39"/>
      <c r="N343"/>
      <c r="O343"/>
      <c r="P343"/>
      <c r="Q343"/>
      <c r="R343" s="84"/>
      <c r="S343"/>
      <c r="T343"/>
      <c r="U343"/>
      <c r="V343"/>
      <c r="W343" s="84"/>
      <c r="X343"/>
      <c r="Y343"/>
      <c r="Z343"/>
      <c r="AA343" s="85"/>
      <c r="AB343" s="84"/>
      <c r="AC343"/>
      <c r="AD343"/>
      <c r="AE343"/>
      <c r="AF343" s="85"/>
      <c r="AG343" s="84"/>
      <c r="AH343"/>
      <c r="AI343"/>
      <c r="AJ343"/>
      <c r="AK343" s="85"/>
      <c r="AL343" s="84"/>
      <c r="AM343"/>
      <c r="AN343"/>
      <c r="AO343"/>
      <c r="AP343" s="85"/>
      <c r="AQ343" s="84"/>
      <c r="AR343"/>
      <c r="AS343"/>
      <c r="AT343"/>
      <c r="AU343" s="85"/>
      <c r="AV343" s="84"/>
      <c r="AW343"/>
      <c r="AX343"/>
      <c r="AY343"/>
      <c r="AZ343" s="85"/>
      <c r="BA343" s="84"/>
      <c r="BB343"/>
      <c r="BC343"/>
      <c r="BD343"/>
      <c r="BE343" s="85"/>
      <c r="BF343" s="84"/>
      <c r="BG343"/>
      <c r="BH343"/>
      <c r="BI343"/>
      <c r="BJ343" s="85"/>
      <c r="BK343" s="84"/>
      <c r="BL343"/>
      <c r="BM343"/>
      <c r="BN343"/>
      <c r="BO343" s="85"/>
    </row>
    <row r="344" spans="2:67" s="68" customFormat="1" hidden="1" x14ac:dyDescent="0.2">
      <c r="B344">
        <f t="shared" si="31"/>
        <v>0</v>
      </c>
      <c r="C344">
        <f t="shared" si="32"/>
        <v>0</v>
      </c>
      <c r="D344">
        <f t="shared" si="33"/>
        <v>0</v>
      </c>
      <c r="H344" s="39"/>
      <c r="I344"/>
      <c r="J344"/>
      <c r="K344"/>
      <c r="L344" s="40"/>
      <c r="M344" s="39"/>
      <c r="N344"/>
      <c r="O344"/>
      <c r="P344"/>
      <c r="Q344"/>
      <c r="R344" s="84"/>
      <c r="S344"/>
      <c r="T344"/>
      <c r="U344"/>
      <c r="V344"/>
      <c r="W344" s="84"/>
      <c r="X344"/>
      <c r="Y344"/>
      <c r="Z344"/>
      <c r="AA344" s="85"/>
      <c r="AB344" s="84"/>
      <c r="AC344"/>
      <c r="AD344"/>
      <c r="AE344"/>
      <c r="AF344" s="85"/>
      <c r="AG344" s="84"/>
      <c r="AH344"/>
      <c r="AI344"/>
      <c r="AJ344"/>
      <c r="AK344" s="85"/>
      <c r="AL344" s="84"/>
      <c r="AM344"/>
      <c r="AN344"/>
      <c r="AO344"/>
      <c r="AP344" s="85"/>
      <c r="AQ344" s="84"/>
      <c r="AR344"/>
      <c r="AS344"/>
      <c r="AT344"/>
      <c r="AU344" s="85"/>
      <c r="AV344" s="84"/>
      <c r="AW344"/>
      <c r="AX344"/>
      <c r="AY344"/>
      <c r="AZ344" s="85"/>
      <c r="BA344" s="84"/>
      <c r="BB344"/>
      <c r="BC344"/>
      <c r="BD344"/>
      <c r="BE344" s="85"/>
      <c r="BF344" s="84"/>
      <c r="BG344"/>
      <c r="BH344"/>
      <c r="BI344"/>
      <c r="BJ344" s="85"/>
      <c r="BK344" s="84"/>
      <c r="BL344"/>
      <c r="BM344"/>
      <c r="BN344"/>
      <c r="BO344" s="85"/>
    </row>
    <row r="345" spans="2:67" s="68" customFormat="1" hidden="1" x14ac:dyDescent="0.2">
      <c r="B345">
        <f t="shared" si="31"/>
        <v>0</v>
      </c>
      <c r="C345">
        <f t="shared" si="32"/>
        <v>0</v>
      </c>
      <c r="D345">
        <f t="shared" si="33"/>
        <v>0</v>
      </c>
      <c r="H345" s="39"/>
      <c r="I345"/>
      <c r="J345"/>
      <c r="K345"/>
      <c r="L345" s="40"/>
      <c r="M345" s="39"/>
      <c r="N345"/>
      <c r="O345"/>
      <c r="P345"/>
      <c r="Q345"/>
      <c r="R345" s="84"/>
      <c r="S345"/>
      <c r="T345"/>
      <c r="U345"/>
      <c r="V345"/>
      <c r="W345" s="84"/>
      <c r="X345"/>
      <c r="Y345"/>
      <c r="Z345"/>
      <c r="AA345" s="85"/>
      <c r="AB345" s="84"/>
      <c r="AC345"/>
      <c r="AD345"/>
      <c r="AE345"/>
      <c r="AF345" s="85"/>
      <c r="AG345" s="84"/>
      <c r="AH345"/>
      <c r="AI345"/>
      <c r="AJ345"/>
      <c r="AK345" s="85"/>
      <c r="AL345" s="84"/>
      <c r="AM345"/>
      <c r="AN345"/>
      <c r="AO345"/>
      <c r="AP345" s="85"/>
      <c r="AQ345" s="84"/>
      <c r="AR345"/>
      <c r="AS345"/>
      <c r="AT345"/>
      <c r="AU345" s="85"/>
      <c r="AV345" s="84"/>
      <c r="AW345"/>
      <c r="AX345"/>
      <c r="AY345"/>
      <c r="AZ345" s="85"/>
      <c r="BA345" s="84"/>
      <c r="BB345"/>
      <c r="BC345"/>
      <c r="BD345"/>
      <c r="BE345" s="85"/>
      <c r="BF345" s="84"/>
      <c r="BG345"/>
      <c r="BH345"/>
      <c r="BI345"/>
      <c r="BJ345" s="85"/>
      <c r="BK345" s="84"/>
      <c r="BL345"/>
      <c r="BM345"/>
      <c r="BN345"/>
      <c r="BO345" s="85"/>
    </row>
    <row r="346" spans="2:67" s="68" customFormat="1" hidden="1" x14ac:dyDescent="0.2">
      <c r="B346">
        <f t="shared" si="31"/>
        <v>0</v>
      </c>
      <c r="C346">
        <f t="shared" si="32"/>
        <v>0</v>
      </c>
      <c r="D346">
        <f t="shared" si="33"/>
        <v>0</v>
      </c>
      <c r="H346" s="39"/>
      <c r="I346"/>
      <c r="J346"/>
      <c r="K346"/>
      <c r="L346" s="40"/>
      <c r="M346" s="39"/>
      <c r="N346"/>
      <c r="O346"/>
      <c r="P346"/>
      <c r="Q346"/>
      <c r="R346" s="84"/>
      <c r="S346"/>
      <c r="T346"/>
      <c r="U346"/>
      <c r="V346"/>
      <c r="W346" s="84"/>
      <c r="X346"/>
      <c r="Y346"/>
      <c r="Z346"/>
      <c r="AA346" s="85"/>
      <c r="AB346" s="84"/>
      <c r="AC346"/>
      <c r="AD346"/>
      <c r="AE346"/>
      <c r="AF346" s="85"/>
      <c r="AG346" s="84"/>
      <c r="AH346"/>
      <c r="AI346"/>
      <c r="AJ346"/>
      <c r="AK346" s="85"/>
      <c r="AL346" s="84"/>
      <c r="AM346"/>
      <c r="AN346"/>
      <c r="AO346"/>
      <c r="AP346" s="85"/>
      <c r="AQ346" s="84"/>
      <c r="AR346"/>
      <c r="AS346"/>
      <c r="AT346"/>
      <c r="AU346" s="85"/>
      <c r="AV346" s="84"/>
      <c r="AW346"/>
      <c r="AX346"/>
      <c r="AY346"/>
      <c r="AZ346" s="85"/>
      <c r="BA346" s="84"/>
      <c r="BB346"/>
      <c r="BC346"/>
      <c r="BD346"/>
      <c r="BE346" s="85"/>
      <c r="BF346" s="84"/>
      <c r="BG346"/>
      <c r="BH346"/>
      <c r="BI346"/>
      <c r="BJ346" s="85"/>
      <c r="BK346" s="84"/>
      <c r="BL346"/>
      <c r="BM346"/>
      <c r="BN346"/>
      <c r="BO346" s="85"/>
    </row>
    <row r="347" spans="2:67" s="68" customFormat="1" hidden="1" x14ac:dyDescent="0.2">
      <c r="B347">
        <f t="shared" si="31"/>
        <v>0</v>
      </c>
      <c r="C347">
        <f t="shared" si="32"/>
        <v>0</v>
      </c>
      <c r="D347">
        <f t="shared" si="33"/>
        <v>0</v>
      </c>
      <c r="H347" s="39"/>
      <c r="I347"/>
      <c r="J347"/>
      <c r="K347"/>
      <c r="L347" s="40"/>
      <c r="M347" s="39"/>
      <c r="N347"/>
      <c r="O347"/>
      <c r="P347"/>
      <c r="Q347"/>
      <c r="R347" s="84"/>
      <c r="S347"/>
      <c r="T347"/>
      <c r="U347"/>
      <c r="V347"/>
      <c r="W347" s="84"/>
      <c r="X347"/>
      <c r="Y347"/>
      <c r="Z347"/>
      <c r="AA347" s="85"/>
      <c r="AB347" s="84"/>
      <c r="AC347"/>
      <c r="AD347"/>
      <c r="AE347"/>
      <c r="AF347" s="85"/>
      <c r="AG347" s="84"/>
      <c r="AH347"/>
      <c r="AI347"/>
      <c r="AJ347"/>
      <c r="AK347" s="85"/>
      <c r="AL347" s="84"/>
      <c r="AM347"/>
      <c r="AN347"/>
      <c r="AO347"/>
      <c r="AP347" s="85"/>
      <c r="AQ347" s="84"/>
      <c r="AR347"/>
      <c r="AS347"/>
      <c r="AT347"/>
      <c r="AU347" s="85"/>
      <c r="AV347" s="84"/>
      <c r="AW347"/>
      <c r="AX347"/>
      <c r="AY347"/>
      <c r="AZ347" s="85"/>
      <c r="BA347" s="84"/>
      <c r="BB347"/>
      <c r="BC347"/>
      <c r="BD347"/>
      <c r="BE347" s="85"/>
      <c r="BF347" s="84"/>
      <c r="BG347"/>
      <c r="BH347"/>
      <c r="BI347"/>
      <c r="BJ347" s="85"/>
      <c r="BK347" s="84"/>
      <c r="BL347"/>
      <c r="BM347"/>
      <c r="BN347"/>
      <c r="BO347" s="85"/>
    </row>
    <row r="348" spans="2:67" s="68" customFormat="1" hidden="1" x14ac:dyDescent="0.2">
      <c r="B348">
        <f t="shared" si="31"/>
        <v>0</v>
      </c>
      <c r="C348">
        <f t="shared" si="32"/>
        <v>0</v>
      </c>
      <c r="D348">
        <f t="shared" si="33"/>
        <v>0</v>
      </c>
      <c r="H348" s="39"/>
      <c r="I348"/>
      <c r="J348"/>
      <c r="K348"/>
      <c r="L348" s="40"/>
      <c r="M348" s="39"/>
      <c r="N348"/>
      <c r="O348"/>
      <c r="P348"/>
      <c r="Q348"/>
      <c r="R348" s="84"/>
      <c r="S348"/>
      <c r="T348"/>
      <c r="U348"/>
      <c r="V348"/>
      <c r="W348" s="84"/>
      <c r="X348"/>
      <c r="Y348"/>
      <c r="Z348"/>
      <c r="AA348" s="85"/>
      <c r="AB348" s="84"/>
      <c r="AC348"/>
      <c r="AD348"/>
      <c r="AE348"/>
      <c r="AF348" s="85"/>
      <c r="AG348" s="84"/>
      <c r="AH348"/>
      <c r="AI348"/>
      <c r="AJ348"/>
      <c r="AK348" s="85"/>
      <c r="AL348" s="84"/>
      <c r="AM348"/>
      <c r="AN348"/>
      <c r="AO348"/>
      <c r="AP348" s="85"/>
      <c r="AQ348" s="84"/>
      <c r="AR348"/>
      <c r="AS348"/>
      <c r="AT348"/>
      <c r="AU348" s="85"/>
      <c r="AV348" s="84"/>
      <c r="AW348"/>
      <c r="AX348"/>
      <c r="AY348"/>
      <c r="AZ348" s="85"/>
      <c r="BA348" s="84"/>
      <c r="BB348"/>
      <c r="BC348"/>
      <c r="BD348"/>
      <c r="BE348" s="85"/>
      <c r="BF348" s="84"/>
      <c r="BG348"/>
      <c r="BH348"/>
      <c r="BI348"/>
      <c r="BJ348" s="85"/>
      <c r="BK348" s="84"/>
      <c r="BL348"/>
      <c r="BM348"/>
      <c r="BN348"/>
      <c r="BO348" s="85"/>
    </row>
    <row r="349" spans="2:67" s="68" customFormat="1" hidden="1" x14ac:dyDescent="0.2">
      <c r="B349">
        <f t="shared" si="31"/>
        <v>0</v>
      </c>
      <c r="C349">
        <f t="shared" si="32"/>
        <v>0</v>
      </c>
      <c r="D349">
        <f t="shared" si="33"/>
        <v>0</v>
      </c>
      <c r="H349" s="39"/>
      <c r="I349"/>
      <c r="J349"/>
      <c r="K349"/>
      <c r="L349" s="40"/>
      <c r="M349" s="39"/>
      <c r="N349"/>
      <c r="O349"/>
      <c r="P349"/>
      <c r="Q349"/>
      <c r="R349" s="84"/>
      <c r="S349"/>
      <c r="T349"/>
      <c r="U349"/>
      <c r="V349"/>
      <c r="W349" s="84"/>
      <c r="X349"/>
      <c r="Y349"/>
      <c r="Z349"/>
      <c r="AA349" s="85"/>
      <c r="AB349" s="84"/>
      <c r="AC349"/>
      <c r="AD349"/>
      <c r="AE349"/>
      <c r="AF349" s="85"/>
      <c r="AG349" s="84"/>
      <c r="AH349"/>
      <c r="AI349"/>
      <c r="AJ349"/>
      <c r="AK349" s="85"/>
      <c r="AL349" s="84"/>
      <c r="AM349"/>
      <c r="AN349"/>
      <c r="AO349"/>
      <c r="AP349" s="85"/>
      <c r="AQ349" s="84"/>
      <c r="AR349"/>
      <c r="AS349"/>
      <c r="AT349"/>
      <c r="AU349" s="85"/>
      <c r="AV349" s="84"/>
      <c r="AW349"/>
      <c r="AX349"/>
      <c r="AY349"/>
      <c r="AZ349" s="85"/>
      <c r="BA349" s="84"/>
      <c r="BB349"/>
      <c r="BC349"/>
      <c r="BD349"/>
      <c r="BE349" s="85"/>
      <c r="BF349" s="84"/>
      <c r="BG349"/>
      <c r="BH349"/>
      <c r="BI349"/>
      <c r="BJ349" s="85"/>
      <c r="BK349" s="84"/>
      <c r="BL349"/>
      <c r="BM349"/>
      <c r="BN349"/>
      <c r="BO349" s="85"/>
    </row>
    <row r="350" spans="2:67" s="68" customFormat="1" hidden="1" x14ac:dyDescent="0.2">
      <c r="B350">
        <f t="shared" si="31"/>
        <v>0</v>
      </c>
      <c r="C350">
        <f t="shared" si="32"/>
        <v>0</v>
      </c>
      <c r="D350">
        <f t="shared" si="33"/>
        <v>0</v>
      </c>
      <c r="H350" s="39"/>
      <c r="I350"/>
      <c r="J350"/>
      <c r="K350"/>
      <c r="L350" s="40"/>
      <c r="M350" s="39"/>
      <c r="N350"/>
      <c r="O350"/>
      <c r="P350"/>
      <c r="Q350"/>
      <c r="R350" s="84"/>
      <c r="S350"/>
      <c r="T350"/>
      <c r="U350"/>
      <c r="V350"/>
      <c r="W350" s="84"/>
      <c r="X350"/>
      <c r="Y350"/>
      <c r="Z350"/>
      <c r="AA350" s="85"/>
      <c r="AB350" s="84"/>
      <c r="AC350"/>
      <c r="AD350"/>
      <c r="AE350"/>
      <c r="AF350" s="85"/>
      <c r="AG350" s="84"/>
      <c r="AH350"/>
      <c r="AI350"/>
      <c r="AJ350"/>
      <c r="AK350" s="85"/>
      <c r="AL350" s="84"/>
      <c r="AM350"/>
      <c r="AN350"/>
      <c r="AO350"/>
      <c r="AP350" s="85"/>
      <c r="AQ350" s="84"/>
      <c r="AR350"/>
      <c r="AS350"/>
      <c r="AT350"/>
      <c r="AU350" s="85"/>
      <c r="AV350" s="84"/>
      <c r="AW350"/>
      <c r="AX350"/>
      <c r="AY350"/>
      <c r="AZ350" s="85"/>
      <c r="BA350" s="84"/>
      <c r="BB350"/>
      <c r="BC350"/>
      <c r="BD350"/>
      <c r="BE350" s="85"/>
      <c r="BF350" s="84"/>
      <c r="BG350"/>
      <c r="BH350"/>
      <c r="BI350"/>
      <c r="BJ350" s="85"/>
      <c r="BK350" s="84"/>
      <c r="BL350"/>
      <c r="BM350"/>
      <c r="BN350"/>
      <c r="BO350" s="85"/>
    </row>
    <row r="351" spans="2:67" s="68" customFormat="1" hidden="1" x14ac:dyDescent="0.2">
      <c r="B351">
        <f t="shared" ref="B351:B354" si="34">AD207</f>
        <v>0</v>
      </c>
      <c r="C351">
        <f t="shared" ref="C351:C354" si="35">AE207</f>
        <v>0</v>
      </c>
      <c r="D351">
        <f t="shared" ref="D351:D354" si="36">AF207</f>
        <v>0</v>
      </c>
      <c r="H351" s="39"/>
      <c r="I351"/>
      <c r="J351"/>
      <c r="K351"/>
      <c r="L351" s="40"/>
      <c r="M351" s="39"/>
      <c r="N351"/>
      <c r="O351"/>
      <c r="P351"/>
      <c r="Q351"/>
      <c r="R351" s="84"/>
      <c r="S351"/>
      <c r="T351"/>
      <c r="U351"/>
      <c r="V351"/>
      <c r="W351" s="84"/>
      <c r="X351"/>
      <c r="Y351"/>
      <c r="Z351"/>
      <c r="AA351" s="85"/>
      <c r="AB351" s="84"/>
      <c r="AC351"/>
      <c r="AD351"/>
      <c r="AE351"/>
      <c r="AF351" s="85"/>
      <c r="AG351" s="84"/>
      <c r="AH351"/>
      <c r="AI351"/>
      <c r="AJ351"/>
      <c r="AK351" s="85"/>
      <c r="AL351" s="84"/>
      <c r="AM351"/>
      <c r="AN351"/>
      <c r="AO351"/>
      <c r="AP351" s="85"/>
      <c r="AQ351" s="84"/>
      <c r="AR351"/>
      <c r="AS351"/>
      <c r="AT351"/>
      <c r="AU351" s="85"/>
      <c r="AV351" s="84"/>
      <c r="AW351"/>
      <c r="AX351"/>
      <c r="AY351"/>
      <c r="AZ351" s="85"/>
      <c r="BA351" s="84"/>
      <c r="BB351"/>
      <c r="BC351"/>
      <c r="BD351"/>
      <c r="BE351" s="85"/>
      <c r="BF351" s="84"/>
      <c r="BG351"/>
      <c r="BH351"/>
      <c r="BI351"/>
      <c r="BJ351" s="85"/>
      <c r="BK351" s="84"/>
      <c r="BL351"/>
      <c r="BM351"/>
      <c r="BN351"/>
      <c r="BO351" s="85"/>
    </row>
    <row r="352" spans="2:67" s="68" customFormat="1" hidden="1" x14ac:dyDescent="0.2">
      <c r="B352">
        <f t="shared" si="34"/>
        <v>0</v>
      </c>
      <c r="C352">
        <f t="shared" si="35"/>
        <v>0</v>
      </c>
      <c r="D352">
        <f t="shared" si="36"/>
        <v>0</v>
      </c>
      <c r="H352" s="39"/>
      <c r="I352"/>
      <c r="J352"/>
      <c r="K352"/>
      <c r="L352" s="40"/>
      <c r="M352" s="39"/>
      <c r="N352"/>
      <c r="O352"/>
      <c r="P352"/>
      <c r="Q352"/>
      <c r="R352" s="84"/>
      <c r="S352"/>
      <c r="T352"/>
      <c r="U352"/>
      <c r="V352"/>
      <c r="W352" s="84"/>
      <c r="X352"/>
      <c r="Y352"/>
      <c r="Z352"/>
      <c r="AA352" s="85"/>
      <c r="AB352" s="84"/>
      <c r="AC352"/>
      <c r="AD352"/>
      <c r="AE352"/>
      <c r="AF352" s="85"/>
      <c r="AG352" s="84"/>
      <c r="AH352"/>
      <c r="AI352"/>
      <c r="AJ352"/>
      <c r="AK352" s="85"/>
      <c r="AL352" s="84"/>
      <c r="AM352"/>
      <c r="AN352"/>
      <c r="AO352"/>
      <c r="AP352" s="85"/>
      <c r="AQ352" s="84"/>
      <c r="AR352"/>
      <c r="AS352"/>
      <c r="AT352"/>
      <c r="AU352" s="85"/>
      <c r="AV352" s="84"/>
      <c r="AW352"/>
      <c r="AX352"/>
      <c r="AY352"/>
      <c r="AZ352" s="85"/>
      <c r="BA352" s="84"/>
      <c r="BB352"/>
      <c r="BC352"/>
      <c r="BD352"/>
      <c r="BE352" s="85"/>
      <c r="BF352" s="84"/>
      <c r="BG352"/>
      <c r="BH352"/>
      <c r="BI352"/>
      <c r="BJ352" s="85"/>
      <c r="BK352" s="84"/>
      <c r="BL352"/>
      <c r="BM352"/>
      <c r="BN352"/>
      <c r="BO352" s="85"/>
    </row>
    <row r="353" spans="2:67" s="68" customFormat="1" hidden="1" x14ac:dyDescent="0.2">
      <c r="B353">
        <f t="shared" si="34"/>
        <v>0</v>
      </c>
      <c r="C353">
        <f t="shared" si="35"/>
        <v>0</v>
      </c>
      <c r="D353">
        <f t="shared" si="36"/>
        <v>0</v>
      </c>
      <c r="H353" s="39"/>
      <c r="I353"/>
      <c r="J353"/>
      <c r="K353"/>
      <c r="L353" s="40"/>
      <c r="M353" s="39"/>
      <c r="N353"/>
      <c r="O353"/>
      <c r="P353"/>
      <c r="Q353"/>
      <c r="R353" s="84"/>
      <c r="S353"/>
      <c r="T353"/>
      <c r="U353"/>
      <c r="V353"/>
      <c r="W353" s="84"/>
      <c r="X353"/>
      <c r="Y353"/>
      <c r="Z353"/>
      <c r="AA353" s="85"/>
      <c r="AB353" s="84"/>
      <c r="AC353"/>
      <c r="AD353"/>
      <c r="AE353"/>
      <c r="AF353" s="85"/>
      <c r="AG353" s="84"/>
      <c r="AH353"/>
      <c r="AI353"/>
      <c r="AJ353"/>
      <c r="AK353" s="85"/>
      <c r="AL353" s="84"/>
      <c r="AM353"/>
      <c r="AN353"/>
      <c r="AO353"/>
      <c r="AP353" s="85"/>
      <c r="AQ353" s="84"/>
      <c r="AR353"/>
      <c r="AS353"/>
      <c r="AT353"/>
      <c r="AU353" s="85"/>
      <c r="AV353" s="84"/>
      <c r="AW353"/>
      <c r="AX353"/>
      <c r="AY353"/>
      <c r="AZ353" s="85"/>
      <c r="BA353" s="84"/>
      <c r="BB353"/>
      <c r="BC353"/>
      <c r="BD353"/>
      <c r="BE353" s="85"/>
      <c r="BF353" s="84"/>
      <c r="BG353"/>
      <c r="BH353"/>
      <c r="BI353"/>
      <c r="BJ353" s="85"/>
      <c r="BK353" s="84"/>
      <c r="BL353"/>
      <c r="BM353"/>
      <c r="BN353"/>
      <c r="BO353" s="85"/>
    </row>
    <row r="354" spans="2:67" s="68" customFormat="1" hidden="1" x14ac:dyDescent="0.2">
      <c r="B354">
        <f t="shared" si="34"/>
        <v>0</v>
      </c>
      <c r="C354">
        <f t="shared" si="35"/>
        <v>0</v>
      </c>
      <c r="D354">
        <f t="shared" si="36"/>
        <v>0</v>
      </c>
      <c r="H354" s="39"/>
      <c r="I354"/>
      <c r="J354"/>
      <c r="K354"/>
      <c r="L354" s="40"/>
      <c r="M354" s="39"/>
      <c r="N354"/>
      <c r="O354"/>
      <c r="P354"/>
      <c r="Q354"/>
      <c r="R354" s="84"/>
      <c r="S354"/>
      <c r="T354"/>
      <c r="U354"/>
      <c r="V354"/>
      <c r="W354" s="84"/>
      <c r="X354"/>
      <c r="Y354"/>
      <c r="Z354"/>
      <c r="AA354" s="85"/>
      <c r="AB354" s="84"/>
      <c r="AC354"/>
      <c r="AD354"/>
      <c r="AE354"/>
      <c r="AF354" s="85"/>
      <c r="AG354" s="84"/>
      <c r="AH354"/>
      <c r="AI354"/>
      <c r="AJ354"/>
      <c r="AK354" s="85"/>
      <c r="AL354" s="84"/>
      <c r="AM354"/>
      <c r="AN354"/>
      <c r="AO354"/>
      <c r="AP354" s="85"/>
      <c r="AQ354" s="84"/>
      <c r="AR354"/>
      <c r="AS354"/>
      <c r="AT354"/>
      <c r="AU354" s="85"/>
      <c r="AV354" s="84"/>
      <c r="AW354"/>
      <c r="AX354"/>
      <c r="AY354"/>
      <c r="AZ354" s="85"/>
      <c r="BA354" s="84"/>
      <c r="BB354"/>
      <c r="BC354"/>
      <c r="BD354"/>
      <c r="BE354" s="85"/>
      <c r="BF354" s="84"/>
      <c r="BG354"/>
      <c r="BH354"/>
      <c r="BI354"/>
      <c r="BJ354" s="85"/>
      <c r="BK354" s="84"/>
      <c r="BL354"/>
      <c r="BM354"/>
      <c r="BN354"/>
      <c r="BO354" s="85"/>
    </row>
    <row r="355" spans="2:67" hidden="1" x14ac:dyDescent="0.2"/>
    <row r="356" spans="2:67" hidden="1" x14ac:dyDescent="0.2"/>
    <row r="357" spans="2:67" hidden="1" x14ac:dyDescent="0.2"/>
    <row r="358" spans="2:67" hidden="1" x14ac:dyDescent="0.2"/>
    <row r="359" spans="2:67" hidden="1" x14ac:dyDescent="0.2"/>
    <row r="360" spans="2:67" hidden="1" x14ac:dyDescent="0.2"/>
    <row r="361" spans="2:67" hidden="1" x14ac:dyDescent="0.2"/>
    <row r="362" spans="2:67" hidden="1" x14ac:dyDescent="0.2"/>
    <row r="363" spans="2:67" hidden="1" x14ac:dyDescent="0.2"/>
    <row r="364" spans="2:67" hidden="1" x14ac:dyDescent="0.2"/>
    <row r="365" spans="2:67" hidden="1" x14ac:dyDescent="0.2"/>
    <row r="366" spans="2:67" hidden="1" x14ac:dyDescent="0.2"/>
    <row r="367" spans="2:67" hidden="1" x14ac:dyDescent="0.2"/>
    <row r="368" spans="2:67"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sheetData>
  <sheetProtection algorithmName="SHA-512" hashValue="YwXcJ02SVvWldBoTcrm2FJRaMrtdFHK+XHz0xAx9IjGR4i8YFSY5Nw8/eGtThpX+84fGaF+nmNSCJxhQk5q6Eg==" saltValue="0nFYgSF54pj9BGitzPBSwg==" spinCount="100000" sheet="1" objects="1" scenarios="1"/>
  <mergeCells count="45">
    <mergeCell ref="B105:C108"/>
    <mergeCell ref="R29:V29"/>
    <mergeCell ref="W29:AA29"/>
    <mergeCell ref="E33:E34"/>
    <mergeCell ref="F33:F34"/>
    <mergeCell ref="G33:G34"/>
    <mergeCell ref="M19:Q21"/>
    <mergeCell ref="R19:V21"/>
    <mergeCell ref="W19:AA21"/>
    <mergeCell ref="M27:Q27"/>
    <mergeCell ref="R27:V27"/>
    <mergeCell ref="W27:AA27"/>
    <mergeCell ref="R12:V13"/>
    <mergeCell ref="W12:AA13"/>
    <mergeCell ref="R15:V18"/>
    <mergeCell ref="W15:AA18"/>
    <mergeCell ref="E16:E18"/>
    <mergeCell ref="F16:F18"/>
    <mergeCell ref="G16:G18"/>
    <mergeCell ref="E9:E11"/>
    <mergeCell ref="F9:F11"/>
    <mergeCell ref="G9:G11"/>
    <mergeCell ref="E12:E13"/>
    <mergeCell ref="F12:F13"/>
    <mergeCell ref="G12:G13"/>
    <mergeCell ref="BK2:BO2"/>
    <mergeCell ref="E4:E5"/>
    <mergeCell ref="F4:F5"/>
    <mergeCell ref="G4:G5"/>
    <mergeCell ref="E6:E8"/>
    <mergeCell ref="F6:F8"/>
    <mergeCell ref="G6:G8"/>
    <mergeCell ref="AL2:AP2"/>
    <mergeCell ref="AQ2:AU2"/>
    <mergeCell ref="AV2:AZ2"/>
    <mergeCell ref="BA2:BE2"/>
    <mergeCell ref="BF2:BJ2"/>
    <mergeCell ref="H1:AA1"/>
    <mergeCell ref="AB1:AK1"/>
    <mergeCell ref="H2:L2"/>
    <mergeCell ref="M2:Q2"/>
    <mergeCell ref="R2:V2"/>
    <mergeCell ref="W2:AA2"/>
    <mergeCell ref="AB2:AF2"/>
    <mergeCell ref="AG2:AK2"/>
  </mergeCells>
  <conditionalFormatting sqref="B4:G4 H4:L29 B5:D5 E6:G6 D6:D18 B6:C29 E9:G9 E12:G12 E14:G16 D19:G33 D34:D103 E35:G103">
    <cfRule type="expression" dxfId="20" priority="1">
      <formula>$K4&gt;299</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0CD9-0E89-DA47-BD0F-15039EA7B87D}">
  <sheetPr>
    <tabColor theme="9"/>
  </sheetPr>
  <dimension ref="A1:BO381"/>
  <sheetViews>
    <sheetView zoomScale="158" workbookViewId="0">
      <pane xSplit="3" ySplit="3" topLeftCell="D4" activePane="bottomRight" state="frozen"/>
      <selection pane="topRight" activeCell="D1" sqref="D1"/>
      <selection pane="bottomLeft" activeCell="A4" sqref="A4"/>
      <selection pane="bottomRight" activeCell="D4" sqref="D4"/>
    </sheetView>
  </sheetViews>
  <sheetFormatPr baseColWidth="10" defaultColWidth="10.83203125" defaultRowHeight="15" x14ac:dyDescent="0.2"/>
  <cols>
    <col min="1" max="1" width="5.83203125" customWidth="1"/>
    <col min="2" max="2" width="25.6640625" customWidth="1"/>
    <col min="3" max="3" width="28.1640625" customWidth="1"/>
    <col min="4" max="7" width="10.83203125" style="68" customWidth="1"/>
    <col min="8" max="8" width="14" style="39" customWidth="1"/>
    <col min="12" max="12" width="10.83203125" style="40"/>
    <col min="13" max="13" width="14" style="39" customWidth="1"/>
    <col min="18" max="18" width="10.83203125" style="84"/>
    <col min="23" max="23" width="10.83203125" style="84"/>
    <col min="27" max="27" width="10.83203125" style="85"/>
    <col min="28" max="28" width="10.83203125" style="84"/>
    <col min="32" max="32" width="10.83203125" style="85"/>
    <col min="33" max="33" width="10.83203125" style="84"/>
    <col min="37" max="37" width="10.83203125" style="85"/>
    <col min="38" max="38" width="10.83203125" style="84"/>
    <col min="42" max="42" width="10.83203125" style="85"/>
    <col min="43" max="43" width="10.83203125" style="84"/>
    <col min="47" max="47" width="10.83203125" style="85"/>
    <col min="48" max="48" width="10.83203125" style="84"/>
    <col min="52" max="52" width="10.83203125" style="85"/>
    <col min="53" max="53" width="10.83203125" style="84"/>
    <col min="57" max="57" width="10.83203125" style="85"/>
    <col min="58" max="58" width="10.83203125" style="84"/>
    <col min="62" max="62" width="10.83203125" style="85"/>
    <col min="63" max="63" width="10.83203125" style="84"/>
    <col min="67" max="67" width="10.83203125" style="85"/>
  </cols>
  <sheetData>
    <row r="1" spans="1:67" ht="17" thickBot="1" x14ac:dyDescent="0.25">
      <c r="A1" s="68"/>
      <c r="B1" s="1" t="s">
        <v>342</v>
      </c>
      <c r="C1" s="1"/>
      <c r="H1" s="288" t="s">
        <v>236</v>
      </c>
      <c r="I1" s="289"/>
      <c r="J1" s="289"/>
      <c r="K1" s="289"/>
      <c r="L1" s="289"/>
      <c r="M1" s="289"/>
      <c r="N1" s="289"/>
      <c r="O1" s="289"/>
      <c r="P1" s="289"/>
      <c r="Q1" s="289"/>
      <c r="R1" s="289"/>
      <c r="S1" s="289"/>
      <c r="T1" s="289"/>
      <c r="U1" s="289"/>
      <c r="V1" s="289"/>
      <c r="W1" s="289"/>
      <c r="X1" s="289"/>
      <c r="Y1" s="289"/>
      <c r="Z1" s="289"/>
      <c r="AA1" s="290"/>
      <c r="AB1"/>
      <c r="AF1"/>
      <c r="AG1"/>
      <c r="AK1"/>
      <c r="AL1"/>
      <c r="AP1"/>
      <c r="AQ1"/>
      <c r="AU1"/>
      <c r="AV1"/>
      <c r="AZ1"/>
      <c r="BA1"/>
      <c r="BE1"/>
      <c r="BF1" s="98"/>
      <c r="BG1" s="99"/>
      <c r="BH1" s="99"/>
      <c r="BI1" s="99"/>
      <c r="BJ1" s="100"/>
      <c r="BK1" s="98"/>
      <c r="BL1" s="99"/>
      <c r="BM1" s="99"/>
      <c r="BN1" s="99"/>
      <c r="BO1" s="100"/>
    </row>
    <row r="2" spans="1:67" x14ac:dyDescent="0.2">
      <c r="A2" s="68"/>
      <c r="B2" s="1"/>
      <c r="C2" s="1"/>
      <c r="H2" s="294" t="s">
        <v>57</v>
      </c>
      <c r="I2" s="295"/>
      <c r="J2" s="295"/>
      <c r="K2" s="295"/>
      <c r="L2" s="296"/>
      <c r="M2" s="297" t="s">
        <v>58</v>
      </c>
      <c r="N2" s="298"/>
      <c r="O2" s="298"/>
      <c r="P2" s="298"/>
      <c r="Q2" s="299"/>
      <c r="R2" s="330" t="s">
        <v>59</v>
      </c>
      <c r="S2" s="301"/>
      <c r="T2" s="301"/>
      <c r="U2" s="301"/>
      <c r="V2" s="331"/>
      <c r="W2" s="332" t="s">
        <v>311</v>
      </c>
      <c r="X2" s="304"/>
      <c r="Y2" s="304"/>
      <c r="Z2" s="304"/>
      <c r="AA2" s="333"/>
      <c r="AB2" s="334" t="s">
        <v>242</v>
      </c>
      <c r="AC2" s="307"/>
      <c r="AD2" s="307"/>
      <c r="AE2" s="307"/>
      <c r="AF2" s="335"/>
      <c r="AG2" s="334" t="s">
        <v>243</v>
      </c>
      <c r="AH2" s="307"/>
      <c r="AI2" s="307"/>
      <c r="AJ2" s="307"/>
      <c r="AK2" s="335"/>
      <c r="AL2" s="334" t="s">
        <v>258</v>
      </c>
      <c r="AM2" s="307"/>
      <c r="AN2" s="307"/>
      <c r="AO2" s="307"/>
      <c r="AP2" s="335"/>
      <c r="AQ2" s="334" t="s">
        <v>287</v>
      </c>
      <c r="AR2" s="307"/>
      <c r="AS2" s="307"/>
      <c r="AT2" s="307"/>
      <c r="AU2" s="335"/>
      <c r="AV2" s="334" t="s">
        <v>318</v>
      </c>
      <c r="AW2" s="307"/>
      <c r="AX2" s="307"/>
      <c r="AY2" s="307"/>
      <c r="AZ2" s="335"/>
      <c r="BA2" s="334" t="s">
        <v>326</v>
      </c>
      <c r="BB2" s="307"/>
      <c r="BC2" s="307"/>
      <c r="BD2" s="307"/>
      <c r="BE2" s="335"/>
      <c r="BF2" s="306"/>
      <c r="BG2" s="307"/>
      <c r="BH2" s="307"/>
      <c r="BI2" s="307"/>
      <c r="BJ2" s="308"/>
      <c r="BK2" s="306"/>
      <c r="BL2" s="307"/>
      <c r="BM2" s="307"/>
      <c r="BN2" s="307"/>
      <c r="BO2" s="308"/>
    </row>
    <row r="3" spans="1:67" ht="48" x14ac:dyDescent="0.2">
      <c r="A3" s="69" t="s">
        <v>199</v>
      </c>
      <c r="B3" s="2" t="s">
        <v>0</v>
      </c>
      <c r="C3" s="3" t="s">
        <v>8</v>
      </c>
      <c r="D3" s="3" t="s">
        <v>297</v>
      </c>
      <c r="E3" s="122" t="s">
        <v>336</v>
      </c>
      <c r="F3" s="122" t="s">
        <v>335</v>
      </c>
      <c r="G3" s="122" t="s">
        <v>334</v>
      </c>
      <c r="H3" s="5" t="s">
        <v>4</v>
      </c>
      <c r="I3" s="5" t="s">
        <v>5</v>
      </c>
      <c r="J3" s="5" t="s">
        <v>6</v>
      </c>
      <c r="K3" s="5" t="s">
        <v>7</v>
      </c>
      <c r="L3" s="6" t="s">
        <v>309</v>
      </c>
      <c r="M3" s="4" t="s">
        <v>4</v>
      </c>
      <c r="N3" s="5" t="s">
        <v>5</v>
      </c>
      <c r="O3" s="5" t="s">
        <v>6</v>
      </c>
      <c r="P3" s="5" t="s">
        <v>7</v>
      </c>
      <c r="Q3" s="6" t="s">
        <v>309</v>
      </c>
      <c r="R3" s="80" t="s">
        <v>4</v>
      </c>
      <c r="S3" s="5" t="s">
        <v>5</v>
      </c>
      <c r="T3" s="5" t="s">
        <v>6</v>
      </c>
      <c r="U3" s="5" t="s">
        <v>7</v>
      </c>
      <c r="V3" s="6" t="s">
        <v>309</v>
      </c>
      <c r="W3" s="80" t="s">
        <v>4</v>
      </c>
      <c r="X3" s="5" t="s">
        <v>5</v>
      </c>
      <c r="Y3" s="5" t="s">
        <v>6</v>
      </c>
      <c r="Z3" s="5" t="s">
        <v>7</v>
      </c>
      <c r="AA3" s="6" t="s">
        <v>309</v>
      </c>
      <c r="AB3" s="80" t="s">
        <v>4</v>
      </c>
      <c r="AC3" s="5" t="s">
        <v>5</v>
      </c>
      <c r="AD3" s="5" t="s">
        <v>6</v>
      </c>
      <c r="AE3" s="5" t="s">
        <v>7</v>
      </c>
      <c r="AF3" s="6" t="s">
        <v>309</v>
      </c>
      <c r="AG3" s="80" t="s">
        <v>4</v>
      </c>
      <c r="AH3" s="5" t="s">
        <v>5</v>
      </c>
      <c r="AI3" s="5" t="s">
        <v>6</v>
      </c>
      <c r="AJ3" s="5" t="s">
        <v>7</v>
      </c>
      <c r="AK3" s="6" t="s">
        <v>309</v>
      </c>
      <c r="AL3" s="80" t="s">
        <v>4</v>
      </c>
      <c r="AM3" s="5" t="s">
        <v>5</v>
      </c>
      <c r="AN3" s="5" t="s">
        <v>6</v>
      </c>
      <c r="AO3" s="5" t="s">
        <v>7</v>
      </c>
      <c r="AP3" s="6" t="s">
        <v>309</v>
      </c>
      <c r="AQ3" s="80" t="s">
        <v>4</v>
      </c>
      <c r="AR3" s="5" t="s">
        <v>5</v>
      </c>
      <c r="AS3" s="5" t="s">
        <v>6</v>
      </c>
      <c r="AT3" s="5" t="s">
        <v>7</v>
      </c>
      <c r="AU3" s="6" t="s">
        <v>309</v>
      </c>
      <c r="AV3" s="80" t="s">
        <v>4</v>
      </c>
      <c r="AW3" s="5" t="s">
        <v>5</v>
      </c>
      <c r="AX3" s="5" t="s">
        <v>6</v>
      </c>
      <c r="AY3" s="5" t="s">
        <v>7</v>
      </c>
      <c r="AZ3" s="6" t="s">
        <v>309</v>
      </c>
      <c r="BA3" s="80" t="s">
        <v>4</v>
      </c>
      <c r="BB3" s="5" t="s">
        <v>5</v>
      </c>
      <c r="BC3" s="5" t="s">
        <v>6</v>
      </c>
      <c r="BD3" s="5" t="s">
        <v>7</v>
      </c>
      <c r="BE3" s="6" t="s">
        <v>309</v>
      </c>
      <c r="BF3" s="80" t="s">
        <v>4</v>
      </c>
      <c r="BG3" s="5" t="s">
        <v>5</v>
      </c>
      <c r="BH3" s="5" t="s">
        <v>6</v>
      </c>
      <c r="BI3" s="5" t="s">
        <v>7</v>
      </c>
      <c r="BJ3" s="6" t="s">
        <v>309</v>
      </c>
      <c r="BK3" s="80" t="s">
        <v>4</v>
      </c>
      <c r="BL3" s="5" t="s">
        <v>5</v>
      </c>
      <c r="BM3" s="5" t="s">
        <v>6</v>
      </c>
      <c r="BN3" s="5" t="s">
        <v>7</v>
      </c>
      <c r="BO3" s="6" t="s">
        <v>309</v>
      </c>
    </row>
    <row r="4" spans="1:67" s="33" customFormat="1" ht="16" x14ac:dyDescent="0.2">
      <c r="A4" s="76" t="s">
        <v>234</v>
      </c>
      <c r="B4" s="191" t="s">
        <v>230</v>
      </c>
      <c r="C4" s="191" t="s">
        <v>9</v>
      </c>
      <c r="D4" s="269">
        <f t="shared" ref="D4:D11" si="0">AVERAGE(K4,P4,U4,Z4)</f>
        <v>149</v>
      </c>
      <c r="E4" s="336">
        <f>MAX(D4:D5)</f>
        <v>320</v>
      </c>
      <c r="F4" s="337">
        <f>$E$107/E4</f>
        <v>3515.625</v>
      </c>
      <c r="G4" s="337">
        <f>$E$108/E4</f>
        <v>4687.5</v>
      </c>
      <c r="H4" s="33">
        <v>4087435</v>
      </c>
      <c r="I4" s="32">
        <v>43662</v>
      </c>
      <c r="J4" s="32">
        <v>43697</v>
      </c>
      <c r="K4" s="33">
        <v>270</v>
      </c>
      <c r="L4" s="34"/>
      <c r="M4" s="31">
        <v>4091292</v>
      </c>
      <c r="N4" s="32">
        <v>43766</v>
      </c>
      <c r="O4" s="32">
        <v>43801</v>
      </c>
      <c r="P4" s="33">
        <v>76</v>
      </c>
      <c r="Q4" s="34"/>
      <c r="R4" s="31">
        <v>4091954</v>
      </c>
      <c r="S4" s="32">
        <v>43852</v>
      </c>
      <c r="T4" s="32">
        <v>43882</v>
      </c>
      <c r="U4" s="33">
        <v>110</v>
      </c>
      <c r="V4" s="34">
        <v>782</v>
      </c>
      <c r="W4" s="31">
        <v>4103531</v>
      </c>
      <c r="X4" s="32">
        <v>44309</v>
      </c>
      <c r="Y4" s="32">
        <v>44344</v>
      </c>
      <c r="Z4" s="33">
        <v>140</v>
      </c>
      <c r="AA4" s="34">
        <v>785</v>
      </c>
      <c r="AB4" s="31"/>
      <c r="AF4" s="34"/>
      <c r="AG4" s="31"/>
      <c r="AK4" s="34"/>
      <c r="AL4" s="31"/>
      <c r="AP4" s="34"/>
      <c r="AQ4" s="31"/>
      <c r="AU4" s="34"/>
      <c r="AV4" s="31"/>
      <c r="AZ4" s="34"/>
      <c r="BA4" s="31"/>
      <c r="BE4" s="34"/>
      <c r="BF4" s="188"/>
      <c r="BJ4" s="187"/>
      <c r="BK4" s="188"/>
      <c r="BO4" s="187"/>
    </row>
    <row r="5" spans="1:67" s="33" customFormat="1" ht="16" x14ac:dyDescent="0.2">
      <c r="A5" s="76"/>
      <c r="B5" s="191" t="s">
        <v>230</v>
      </c>
      <c r="C5" s="191" t="s">
        <v>10</v>
      </c>
      <c r="D5" s="269">
        <f t="shared" si="0"/>
        <v>320</v>
      </c>
      <c r="E5" s="336"/>
      <c r="F5" s="338"/>
      <c r="G5" s="338"/>
      <c r="H5" s="33">
        <v>4087405</v>
      </c>
      <c r="I5" s="32">
        <v>43662</v>
      </c>
      <c r="J5" s="32">
        <v>43697</v>
      </c>
      <c r="K5" s="33">
        <v>360</v>
      </c>
      <c r="L5" s="34">
        <v>702</v>
      </c>
      <c r="M5" s="31">
        <v>4091296</v>
      </c>
      <c r="N5" s="32">
        <v>43766</v>
      </c>
      <c r="O5" s="32">
        <v>43801</v>
      </c>
      <c r="P5" s="33">
        <v>280</v>
      </c>
      <c r="Q5" s="34"/>
      <c r="R5" s="31">
        <v>4091926</v>
      </c>
      <c r="S5" s="32">
        <v>43852</v>
      </c>
      <c r="T5" s="32">
        <v>43882</v>
      </c>
      <c r="U5" s="33">
        <v>320</v>
      </c>
      <c r="V5" s="34"/>
      <c r="W5" s="31">
        <v>4103575</v>
      </c>
      <c r="X5" s="32">
        <v>44309</v>
      </c>
      <c r="Y5" s="32">
        <v>44344</v>
      </c>
      <c r="Z5" s="33">
        <v>320</v>
      </c>
      <c r="AA5" s="34"/>
      <c r="AB5" s="31"/>
      <c r="AF5" s="34"/>
      <c r="AG5" s="31"/>
      <c r="AK5" s="34"/>
      <c r="AL5" s="31"/>
      <c r="AP5" s="34"/>
      <c r="AQ5" s="31"/>
      <c r="AU5" s="34"/>
      <c r="AV5" s="31"/>
      <c r="AZ5" s="34"/>
      <c r="BA5" s="31"/>
      <c r="BE5" s="34"/>
      <c r="BF5" s="188"/>
      <c r="BJ5" s="187"/>
      <c r="BK5" s="188"/>
      <c r="BO5" s="187"/>
    </row>
    <row r="6" spans="1:67" s="37" customFormat="1" ht="16" x14ac:dyDescent="0.2">
      <c r="A6" s="77" t="s">
        <v>234</v>
      </c>
      <c r="B6" s="197" t="s">
        <v>231</v>
      </c>
      <c r="C6" s="197" t="s">
        <v>11</v>
      </c>
      <c r="D6" s="270">
        <f t="shared" si="0"/>
        <v>51</v>
      </c>
      <c r="E6" s="342">
        <f>MAX(D6:D7)</f>
        <v>51</v>
      </c>
      <c r="F6" s="344">
        <f>$E$107/E6</f>
        <v>22058.823529411766</v>
      </c>
      <c r="G6" s="344">
        <f>$E$108/E6</f>
        <v>29411.764705882353</v>
      </c>
      <c r="H6" s="37">
        <v>4087418</v>
      </c>
      <c r="I6" s="36">
        <v>43662</v>
      </c>
      <c r="J6" s="36">
        <v>43697</v>
      </c>
      <c r="K6" s="37">
        <v>51</v>
      </c>
      <c r="L6" s="38"/>
      <c r="M6" s="339" t="s">
        <v>61</v>
      </c>
      <c r="N6" s="340"/>
      <c r="O6" s="340"/>
      <c r="P6" s="340"/>
      <c r="Q6" s="341"/>
      <c r="R6" s="339" t="s">
        <v>61</v>
      </c>
      <c r="S6" s="340"/>
      <c r="T6" s="340"/>
      <c r="U6" s="340"/>
      <c r="V6" s="341"/>
      <c r="W6" s="339" t="s">
        <v>61</v>
      </c>
      <c r="X6" s="340"/>
      <c r="Y6" s="340"/>
      <c r="Z6" s="340"/>
      <c r="AA6" s="341"/>
      <c r="AB6" s="339" t="s">
        <v>61</v>
      </c>
      <c r="AC6" s="340"/>
      <c r="AD6" s="340"/>
      <c r="AE6" s="340"/>
      <c r="AF6" s="341"/>
      <c r="AG6" s="339" t="s">
        <v>61</v>
      </c>
      <c r="AH6" s="340"/>
      <c r="AI6" s="340"/>
      <c r="AJ6" s="340"/>
      <c r="AK6" s="341"/>
      <c r="AL6" s="339" t="s">
        <v>61</v>
      </c>
      <c r="AM6" s="340"/>
      <c r="AN6" s="340"/>
      <c r="AO6" s="340"/>
      <c r="AP6" s="341"/>
      <c r="AQ6" s="339" t="s">
        <v>61</v>
      </c>
      <c r="AR6" s="340"/>
      <c r="AS6" s="340"/>
      <c r="AT6" s="340"/>
      <c r="AU6" s="341"/>
      <c r="AV6" s="339" t="s">
        <v>61</v>
      </c>
      <c r="AW6" s="340"/>
      <c r="AX6" s="340"/>
      <c r="AY6" s="340"/>
      <c r="AZ6" s="341"/>
      <c r="BA6" s="339" t="s">
        <v>61</v>
      </c>
      <c r="BB6" s="340"/>
      <c r="BC6" s="340"/>
      <c r="BD6" s="340"/>
      <c r="BE6" s="341"/>
      <c r="BF6" s="194"/>
      <c r="BJ6" s="193"/>
      <c r="BK6" s="194"/>
      <c r="BO6" s="193"/>
    </row>
    <row r="7" spans="1:67" s="37" customFormat="1" ht="16" x14ac:dyDescent="0.2">
      <c r="A7" s="77"/>
      <c r="B7" s="197" t="s">
        <v>231</v>
      </c>
      <c r="C7" s="197" t="s">
        <v>12</v>
      </c>
      <c r="D7" s="270">
        <f t="shared" si="0"/>
        <v>42</v>
      </c>
      <c r="E7" s="343"/>
      <c r="F7" s="342"/>
      <c r="G7" s="342"/>
      <c r="H7" s="37">
        <v>4087416</v>
      </c>
      <c r="I7" s="36">
        <v>43662</v>
      </c>
      <c r="J7" s="36">
        <v>43697</v>
      </c>
      <c r="K7" s="37">
        <v>42</v>
      </c>
      <c r="L7" s="38"/>
      <c r="M7" s="339"/>
      <c r="N7" s="340"/>
      <c r="O7" s="340"/>
      <c r="P7" s="340"/>
      <c r="Q7" s="341"/>
      <c r="R7" s="339"/>
      <c r="S7" s="340"/>
      <c r="T7" s="340"/>
      <c r="U7" s="340"/>
      <c r="V7" s="341"/>
      <c r="W7" s="339"/>
      <c r="X7" s="340"/>
      <c r="Y7" s="340"/>
      <c r="Z7" s="340"/>
      <c r="AA7" s="341"/>
      <c r="AB7" s="339"/>
      <c r="AC7" s="340"/>
      <c r="AD7" s="340"/>
      <c r="AE7" s="340"/>
      <c r="AF7" s="341"/>
      <c r="AG7" s="339"/>
      <c r="AH7" s="340"/>
      <c r="AI7" s="340"/>
      <c r="AJ7" s="340"/>
      <c r="AK7" s="341"/>
      <c r="AL7" s="339"/>
      <c r="AM7" s="340"/>
      <c r="AN7" s="340"/>
      <c r="AO7" s="340"/>
      <c r="AP7" s="341"/>
      <c r="AQ7" s="339"/>
      <c r="AR7" s="340"/>
      <c r="AS7" s="340"/>
      <c r="AT7" s="340"/>
      <c r="AU7" s="341"/>
      <c r="AV7" s="339"/>
      <c r="AW7" s="340"/>
      <c r="AX7" s="340"/>
      <c r="AY7" s="340"/>
      <c r="AZ7" s="341"/>
      <c r="BA7" s="339"/>
      <c r="BB7" s="340"/>
      <c r="BC7" s="340"/>
      <c r="BD7" s="340"/>
      <c r="BE7" s="341"/>
      <c r="BF7" s="194"/>
      <c r="BJ7" s="193"/>
      <c r="BK7" s="194"/>
      <c r="BO7" s="193"/>
    </row>
    <row r="8" spans="1:67" s="13" customFormat="1" ht="16" x14ac:dyDescent="0.2">
      <c r="A8" s="76" t="s">
        <v>234</v>
      </c>
      <c r="B8" s="191" t="s">
        <v>232</v>
      </c>
      <c r="C8" s="191" t="s">
        <v>42</v>
      </c>
      <c r="D8" s="271">
        <f t="shared" si="0"/>
        <v>1106.6666666666667</v>
      </c>
      <c r="E8" s="336">
        <f>MAX(D8:D9)</f>
        <v>1106.6666666666667</v>
      </c>
      <c r="F8" s="337">
        <f>$E$107/E8</f>
        <v>1016.5662650602409</v>
      </c>
      <c r="G8" s="337">
        <f>$E$108/E8</f>
        <v>1355.4216867469879</v>
      </c>
      <c r="H8" s="33">
        <v>4087494</v>
      </c>
      <c r="I8" s="32">
        <v>43662</v>
      </c>
      <c r="J8" s="32" t="s">
        <v>26</v>
      </c>
      <c r="K8" s="33"/>
      <c r="L8" s="34">
        <v>843</v>
      </c>
      <c r="M8" s="31">
        <v>4091226</v>
      </c>
      <c r="N8" s="32">
        <v>43766</v>
      </c>
      <c r="O8" s="32">
        <v>43801</v>
      </c>
      <c r="P8" s="33">
        <v>220</v>
      </c>
      <c r="Q8" s="34"/>
      <c r="R8" s="31">
        <v>4091997</v>
      </c>
      <c r="S8" s="32">
        <v>43852</v>
      </c>
      <c r="T8" s="32">
        <v>43882</v>
      </c>
      <c r="U8" s="33">
        <v>1500</v>
      </c>
      <c r="V8" s="34">
        <v>157</v>
      </c>
      <c r="W8" s="31">
        <v>4103534</v>
      </c>
      <c r="X8" s="32">
        <v>44309</v>
      </c>
      <c r="Y8" s="32">
        <v>44344</v>
      </c>
      <c r="Z8" s="33">
        <v>1600</v>
      </c>
      <c r="AA8" s="34">
        <v>142</v>
      </c>
      <c r="AB8" s="31"/>
      <c r="AC8" s="33"/>
      <c r="AD8" s="33"/>
      <c r="AE8" s="33"/>
      <c r="AF8" s="34"/>
      <c r="AG8" s="31"/>
      <c r="AH8" s="33"/>
      <c r="AI8" s="33"/>
      <c r="AJ8" s="33"/>
      <c r="AK8" s="34"/>
      <c r="AL8" s="31"/>
      <c r="AM8" s="33"/>
      <c r="AN8" s="33"/>
      <c r="AO8" s="33"/>
      <c r="AP8" s="34"/>
      <c r="AQ8" s="31"/>
      <c r="AR8" s="33"/>
      <c r="AS8" s="33"/>
      <c r="AT8" s="33"/>
      <c r="AU8" s="34"/>
      <c r="AV8" s="31"/>
      <c r="AW8" s="33"/>
      <c r="AX8" s="33"/>
      <c r="AY8" s="33"/>
      <c r="AZ8" s="34"/>
      <c r="BA8" s="31"/>
      <c r="BB8" s="33"/>
      <c r="BC8" s="33"/>
      <c r="BD8" s="33"/>
      <c r="BE8" s="34"/>
      <c r="BF8" s="103"/>
      <c r="BJ8" s="104"/>
      <c r="BK8" s="103"/>
      <c r="BO8" s="104"/>
    </row>
    <row r="9" spans="1:67" ht="16" x14ac:dyDescent="0.2">
      <c r="A9" s="76"/>
      <c r="B9" s="191" t="s">
        <v>232</v>
      </c>
      <c r="C9" s="191" t="s">
        <v>14</v>
      </c>
      <c r="D9" s="271">
        <f t="shared" si="0"/>
        <v>997.5</v>
      </c>
      <c r="E9" s="336"/>
      <c r="F9" s="338"/>
      <c r="G9" s="338"/>
      <c r="H9" s="33">
        <v>4087476</v>
      </c>
      <c r="I9" s="32">
        <v>43662</v>
      </c>
      <c r="J9" s="32">
        <v>43697</v>
      </c>
      <c r="K9" s="33">
        <v>300</v>
      </c>
      <c r="L9" s="34"/>
      <c r="M9" s="31">
        <v>4091293</v>
      </c>
      <c r="N9" s="32">
        <v>43766</v>
      </c>
      <c r="O9" s="32">
        <v>43801</v>
      </c>
      <c r="P9" s="33">
        <v>290</v>
      </c>
      <c r="Q9" s="34"/>
      <c r="R9" s="31">
        <v>4091977</v>
      </c>
      <c r="S9" s="32">
        <v>43852</v>
      </c>
      <c r="T9" s="32">
        <v>43882</v>
      </c>
      <c r="U9" s="33">
        <v>1600</v>
      </c>
      <c r="V9" s="34"/>
      <c r="W9" s="31">
        <v>4103517</v>
      </c>
      <c r="X9" s="32">
        <v>44309</v>
      </c>
      <c r="Y9" s="32">
        <v>44344</v>
      </c>
      <c r="Z9" s="33">
        <v>1800</v>
      </c>
      <c r="AA9" s="34"/>
      <c r="AB9" s="31"/>
      <c r="AC9" s="33"/>
      <c r="AD9" s="33"/>
      <c r="AE9" s="33"/>
      <c r="AF9" s="34"/>
      <c r="AG9" s="31"/>
      <c r="AH9" s="33"/>
      <c r="AI9" s="33"/>
      <c r="AJ9" s="33"/>
      <c r="AK9" s="34"/>
      <c r="AL9" s="31"/>
      <c r="AM9" s="33"/>
      <c r="AN9" s="33"/>
      <c r="AO9" s="33"/>
      <c r="AP9" s="34"/>
      <c r="AQ9" s="31"/>
      <c r="AR9" s="33"/>
      <c r="AS9" s="33"/>
      <c r="AT9" s="33"/>
      <c r="AU9" s="34"/>
      <c r="AV9" s="31"/>
      <c r="AW9" s="33"/>
      <c r="AX9" s="33"/>
      <c r="AY9" s="33"/>
      <c r="AZ9" s="34"/>
      <c r="BA9" s="31"/>
      <c r="BB9" s="33"/>
      <c r="BC9" s="33"/>
      <c r="BD9" s="33"/>
      <c r="BE9" s="34"/>
    </row>
    <row r="10" spans="1:67" s="37" customFormat="1" ht="16" x14ac:dyDescent="0.2">
      <c r="A10" s="77" t="s">
        <v>234</v>
      </c>
      <c r="B10" s="197" t="s">
        <v>233</v>
      </c>
      <c r="C10" s="197" t="s">
        <v>13</v>
      </c>
      <c r="D10" s="270">
        <f t="shared" si="0"/>
        <v>1425</v>
      </c>
      <c r="E10" s="343">
        <f>MAX(D10:D11)</f>
        <v>1425</v>
      </c>
      <c r="F10" s="344">
        <f>$E$107/E10</f>
        <v>789.47368421052636</v>
      </c>
      <c r="G10" s="344">
        <f>$E$108/E10</f>
        <v>1052.6315789473683</v>
      </c>
      <c r="H10" s="37">
        <v>4087474</v>
      </c>
      <c r="I10" s="36">
        <v>43662</v>
      </c>
      <c r="J10" s="36">
        <v>43697</v>
      </c>
      <c r="K10" s="37">
        <v>1800</v>
      </c>
      <c r="L10" s="38">
        <v>141</v>
      </c>
      <c r="M10" s="35">
        <v>4091298</v>
      </c>
      <c r="N10" s="36">
        <v>43766</v>
      </c>
      <c r="O10" s="36">
        <v>43801</v>
      </c>
      <c r="P10" s="37">
        <v>1400</v>
      </c>
      <c r="Q10" s="38">
        <v>124</v>
      </c>
      <c r="R10" s="35">
        <v>4091932</v>
      </c>
      <c r="S10" s="36">
        <v>43852</v>
      </c>
      <c r="T10" s="36">
        <v>43882</v>
      </c>
      <c r="U10" s="37">
        <v>1000</v>
      </c>
      <c r="V10" s="38">
        <v>242</v>
      </c>
      <c r="W10" s="35">
        <v>4103519</v>
      </c>
      <c r="X10" s="36">
        <v>44309</v>
      </c>
      <c r="Y10" s="36">
        <v>44344</v>
      </c>
      <c r="Z10" s="37">
        <v>1500</v>
      </c>
      <c r="AA10" s="38">
        <v>264</v>
      </c>
      <c r="AB10" s="35"/>
      <c r="AF10" s="38"/>
      <c r="AG10" s="35"/>
      <c r="AK10" s="38"/>
      <c r="AL10" s="35"/>
      <c r="AP10" s="38"/>
      <c r="AQ10" s="35"/>
      <c r="AU10" s="38"/>
      <c r="AV10" s="35"/>
      <c r="AZ10" s="38"/>
      <c r="BA10" s="35"/>
      <c r="BE10" s="38"/>
      <c r="BF10" s="194"/>
      <c r="BJ10" s="193"/>
      <c r="BK10" s="194"/>
      <c r="BO10" s="193"/>
    </row>
    <row r="11" spans="1:67" s="37" customFormat="1" ht="16" x14ac:dyDescent="0.2">
      <c r="A11" s="77"/>
      <c r="B11" s="197" t="s">
        <v>233</v>
      </c>
      <c r="C11" s="197" t="s">
        <v>14</v>
      </c>
      <c r="D11" s="272">
        <f t="shared" si="0"/>
        <v>1422.5</v>
      </c>
      <c r="E11" s="343"/>
      <c r="F11" s="342"/>
      <c r="G11" s="342"/>
      <c r="H11" s="37">
        <v>4087495</v>
      </c>
      <c r="I11" s="36">
        <v>43662</v>
      </c>
      <c r="J11" s="36">
        <v>43697</v>
      </c>
      <c r="K11" s="37">
        <v>1600</v>
      </c>
      <c r="L11" s="38"/>
      <c r="M11" s="35">
        <v>4091244</v>
      </c>
      <c r="N11" s="36">
        <v>43766</v>
      </c>
      <c r="O11" s="36">
        <v>43801</v>
      </c>
      <c r="P11" s="37">
        <v>2000</v>
      </c>
      <c r="Q11" s="38"/>
      <c r="R11" s="35">
        <v>4091911</v>
      </c>
      <c r="S11" s="36">
        <v>43852</v>
      </c>
      <c r="T11" s="36">
        <v>43882</v>
      </c>
      <c r="U11" s="37">
        <v>590</v>
      </c>
      <c r="V11" s="38"/>
      <c r="W11" s="35">
        <v>4103543</v>
      </c>
      <c r="X11" s="36">
        <v>44309</v>
      </c>
      <c r="Y11" s="36">
        <v>44344</v>
      </c>
      <c r="Z11" s="37">
        <v>1500</v>
      </c>
      <c r="AA11" s="38"/>
      <c r="AB11" s="35"/>
      <c r="AF11" s="38"/>
      <c r="AG11" s="35"/>
      <c r="AK11" s="38"/>
      <c r="AL11" s="35"/>
      <c r="AP11" s="38"/>
      <c r="AQ11" s="35"/>
      <c r="AU11" s="38"/>
      <c r="AV11" s="35"/>
      <c r="AZ11" s="38"/>
      <c r="BA11" s="35"/>
      <c r="BE11" s="38"/>
      <c r="BF11" s="194"/>
      <c r="BJ11" s="193"/>
      <c r="BK11" s="194"/>
      <c r="BO11" s="193"/>
    </row>
    <row r="12" spans="1:67" s="33" customFormat="1" ht="16" x14ac:dyDescent="0.2">
      <c r="A12" s="76" t="s">
        <v>235</v>
      </c>
      <c r="B12" s="33" t="s">
        <v>237</v>
      </c>
      <c r="C12" s="33" t="s">
        <v>238</v>
      </c>
      <c r="D12" s="271">
        <f t="shared" ref="D12:D18" si="1">AVERAGE(AE12,AJ12)</f>
        <v>450</v>
      </c>
      <c r="E12" s="336">
        <f>MAX(D12:D15)</f>
        <v>485</v>
      </c>
      <c r="F12" s="337">
        <f>$E$107/E12</f>
        <v>2319.5876288659792</v>
      </c>
      <c r="G12" s="337">
        <f>$E$108/E12</f>
        <v>3092.783505154639</v>
      </c>
      <c r="L12" s="34"/>
      <c r="M12" s="31"/>
      <c r="Q12" s="34"/>
      <c r="R12" s="31"/>
      <c r="V12" s="34"/>
      <c r="W12" s="31"/>
      <c r="AA12" s="34"/>
      <c r="AB12" s="31"/>
      <c r="AD12" s="105">
        <v>35977</v>
      </c>
      <c r="AE12" s="33">
        <v>830</v>
      </c>
      <c r="AF12" s="34"/>
      <c r="AG12" s="31"/>
      <c r="AI12" s="105">
        <v>36192</v>
      </c>
      <c r="AJ12" s="33">
        <v>70</v>
      </c>
      <c r="AK12" s="34"/>
      <c r="AL12" s="31"/>
      <c r="AP12" s="34"/>
      <c r="AQ12" s="31"/>
      <c r="AU12" s="34"/>
      <c r="AV12" s="31"/>
      <c r="AZ12" s="34"/>
      <c r="BA12" s="31"/>
      <c r="BE12" s="34"/>
      <c r="BF12" s="188"/>
      <c r="BJ12" s="187"/>
      <c r="BK12" s="188"/>
      <c r="BO12" s="187"/>
    </row>
    <row r="13" spans="1:67" s="33" customFormat="1" ht="16" x14ac:dyDescent="0.2">
      <c r="A13" s="76"/>
      <c r="B13" s="33" t="s">
        <v>237</v>
      </c>
      <c r="C13" s="33" t="s">
        <v>239</v>
      </c>
      <c r="D13" s="271">
        <f t="shared" si="1"/>
        <v>60</v>
      </c>
      <c r="E13" s="336"/>
      <c r="F13" s="345"/>
      <c r="G13" s="345"/>
      <c r="L13" s="34"/>
      <c r="M13" s="31"/>
      <c r="Q13" s="34"/>
      <c r="R13" s="31"/>
      <c r="V13" s="34"/>
      <c r="W13" s="31"/>
      <c r="AA13" s="34"/>
      <c r="AB13" s="31"/>
      <c r="AD13" s="105">
        <v>35977</v>
      </c>
      <c r="AE13" s="33">
        <v>50</v>
      </c>
      <c r="AF13" s="34"/>
      <c r="AG13" s="31"/>
      <c r="AI13" s="105">
        <v>36192</v>
      </c>
      <c r="AJ13" s="33">
        <v>70</v>
      </c>
      <c r="AK13" s="34"/>
      <c r="AL13" s="31"/>
      <c r="AP13" s="34"/>
      <c r="AQ13" s="31"/>
      <c r="AU13" s="34"/>
      <c r="AV13" s="31"/>
      <c r="AZ13" s="34"/>
      <c r="BA13" s="31"/>
      <c r="BE13" s="34"/>
      <c r="BF13" s="188"/>
      <c r="BJ13" s="187"/>
      <c r="BK13" s="188"/>
      <c r="BO13" s="187"/>
    </row>
    <row r="14" spans="1:67" s="33" customFormat="1" ht="16" x14ac:dyDescent="0.2">
      <c r="A14" s="76"/>
      <c r="B14" s="33" t="s">
        <v>237</v>
      </c>
      <c r="C14" s="33" t="s">
        <v>240</v>
      </c>
      <c r="D14" s="271">
        <f t="shared" si="1"/>
        <v>45</v>
      </c>
      <c r="E14" s="336"/>
      <c r="F14" s="345"/>
      <c r="G14" s="345"/>
      <c r="L14" s="34"/>
      <c r="M14" s="31"/>
      <c r="Q14" s="34"/>
      <c r="R14" s="31"/>
      <c r="V14" s="34"/>
      <c r="W14" s="31"/>
      <c r="AA14" s="34"/>
      <c r="AB14" s="31"/>
      <c r="AD14" s="105">
        <v>35977</v>
      </c>
      <c r="AE14" s="33">
        <v>30</v>
      </c>
      <c r="AF14" s="34"/>
      <c r="AG14" s="31"/>
      <c r="AI14" s="105">
        <v>36192</v>
      </c>
      <c r="AJ14" s="33">
        <v>60</v>
      </c>
      <c r="AK14" s="34"/>
      <c r="AL14" s="31"/>
      <c r="AP14" s="34"/>
      <c r="AQ14" s="31"/>
      <c r="AU14" s="34"/>
      <c r="AV14" s="31"/>
      <c r="AZ14" s="34"/>
      <c r="BA14" s="31"/>
      <c r="BE14" s="34"/>
      <c r="BF14" s="188"/>
      <c r="BJ14" s="187"/>
      <c r="BK14" s="188"/>
      <c r="BO14" s="187"/>
    </row>
    <row r="15" spans="1:67" s="33" customFormat="1" ht="16" x14ac:dyDescent="0.2">
      <c r="A15" s="76"/>
      <c r="B15" s="33" t="s">
        <v>237</v>
      </c>
      <c r="C15" s="33" t="s">
        <v>241</v>
      </c>
      <c r="D15" s="271">
        <f t="shared" si="1"/>
        <v>485</v>
      </c>
      <c r="E15" s="336"/>
      <c r="F15" s="338"/>
      <c r="G15" s="338"/>
      <c r="L15" s="34"/>
      <c r="M15" s="31"/>
      <c r="Q15" s="34"/>
      <c r="R15" s="31"/>
      <c r="V15" s="34"/>
      <c r="W15" s="31"/>
      <c r="AA15" s="34"/>
      <c r="AB15" s="31"/>
      <c r="AD15" s="105">
        <v>35977</v>
      </c>
      <c r="AE15" s="33">
        <v>820</v>
      </c>
      <c r="AF15" s="34"/>
      <c r="AG15" s="31"/>
      <c r="AI15" s="105">
        <v>36192</v>
      </c>
      <c r="AJ15" s="33">
        <v>150</v>
      </c>
      <c r="AK15" s="34"/>
      <c r="AL15" s="31"/>
      <c r="AP15" s="34"/>
      <c r="AQ15" s="31"/>
      <c r="AU15" s="34"/>
      <c r="AV15" s="31"/>
      <c r="AZ15" s="34"/>
      <c r="BA15" s="31"/>
      <c r="BE15" s="34"/>
      <c r="BF15" s="188"/>
      <c r="BJ15" s="187"/>
      <c r="BK15" s="188"/>
      <c r="BO15" s="187"/>
    </row>
    <row r="16" spans="1:67" s="37" customFormat="1" ht="16" x14ac:dyDescent="0.2">
      <c r="A16" s="77" t="s">
        <v>234</v>
      </c>
      <c r="B16" s="37" t="s">
        <v>244</v>
      </c>
      <c r="C16" s="37" t="s">
        <v>245</v>
      </c>
      <c r="D16" s="272">
        <f t="shared" si="1"/>
        <v>130</v>
      </c>
      <c r="E16" s="343">
        <f>MAX(D16:D20)</f>
        <v>130</v>
      </c>
      <c r="F16" s="344">
        <f>$E$107/E16</f>
        <v>8653.8461538461543</v>
      </c>
      <c r="G16" s="344">
        <f>$E$108/E16</f>
        <v>11538.461538461539</v>
      </c>
      <c r="L16" s="38"/>
      <c r="M16" s="35"/>
      <c r="Q16" s="38"/>
      <c r="R16" s="35"/>
      <c r="V16" s="38"/>
      <c r="W16" s="35"/>
      <c r="AA16" s="38"/>
      <c r="AB16" s="35"/>
      <c r="AD16" s="106">
        <v>35977</v>
      </c>
      <c r="AE16" s="37">
        <v>200</v>
      </c>
      <c r="AF16" s="38"/>
      <c r="AG16" s="35"/>
      <c r="AI16" s="106">
        <v>36192</v>
      </c>
      <c r="AJ16" s="37">
        <v>60</v>
      </c>
      <c r="AK16" s="38"/>
      <c r="AL16" s="35"/>
      <c r="AP16" s="38"/>
      <c r="AQ16" s="35"/>
      <c r="AU16" s="38"/>
      <c r="AV16" s="35"/>
      <c r="AZ16" s="38"/>
      <c r="BA16" s="35"/>
      <c r="BE16" s="38"/>
      <c r="BF16" s="194"/>
      <c r="BJ16" s="193"/>
      <c r="BK16" s="194"/>
      <c r="BO16" s="193"/>
    </row>
    <row r="17" spans="1:67" s="37" customFormat="1" ht="16" x14ac:dyDescent="0.2">
      <c r="A17" s="77"/>
      <c r="B17" s="37" t="s">
        <v>244</v>
      </c>
      <c r="C17" s="37" t="s">
        <v>246</v>
      </c>
      <c r="D17" s="272">
        <f t="shared" si="1"/>
        <v>90</v>
      </c>
      <c r="E17" s="343"/>
      <c r="F17" s="346"/>
      <c r="G17" s="346"/>
      <c r="L17" s="38"/>
      <c r="M17" s="35"/>
      <c r="Q17" s="38"/>
      <c r="R17" s="35"/>
      <c r="V17" s="38"/>
      <c r="W17" s="35"/>
      <c r="AA17" s="38"/>
      <c r="AB17" s="35"/>
      <c r="AD17" s="106">
        <v>35977</v>
      </c>
      <c r="AE17" s="37">
        <v>140</v>
      </c>
      <c r="AF17" s="38"/>
      <c r="AG17" s="35"/>
      <c r="AI17" s="106">
        <v>36192</v>
      </c>
      <c r="AJ17" s="37">
        <v>40</v>
      </c>
      <c r="AK17" s="38"/>
      <c r="AL17" s="35"/>
      <c r="AP17" s="38"/>
      <c r="AQ17" s="35"/>
      <c r="AU17" s="38"/>
      <c r="AV17" s="35"/>
      <c r="AZ17" s="38"/>
      <c r="BA17" s="35"/>
      <c r="BE17" s="38"/>
      <c r="BF17" s="194"/>
      <c r="BJ17" s="193"/>
      <c r="BK17" s="194"/>
      <c r="BO17" s="193"/>
    </row>
    <row r="18" spans="1:67" s="37" customFormat="1" ht="16" x14ac:dyDescent="0.2">
      <c r="A18" s="77"/>
      <c r="B18" s="37" t="s">
        <v>244</v>
      </c>
      <c r="C18" s="197" t="s">
        <v>247</v>
      </c>
      <c r="D18" s="272">
        <f t="shared" si="1"/>
        <v>75</v>
      </c>
      <c r="E18" s="343"/>
      <c r="F18" s="346"/>
      <c r="G18" s="346"/>
      <c r="L18" s="38"/>
      <c r="M18" s="35"/>
      <c r="Q18" s="38"/>
      <c r="R18" s="35"/>
      <c r="V18" s="38"/>
      <c r="W18" s="35"/>
      <c r="AA18" s="38"/>
      <c r="AB18" s="35"/>
      <c r="AD18" s="106">
        <v>35977</v>
      </c>
      <c r="AE18" s="37">
        <v>90</v>
      </c>
      <c r="AF18" s="38"/>
      <c r="AG18" s="35"/>
      <c r="AI18" s="106">
        <v>36192</v>
      </c>
      <c r="AJ18" s="37">
        <v>60</v>
      </c>
      <c r="AK18" s="38"/>
      <c r="AL18" s="35"/>
      <c r="AP18" s="38"/>
      <c r="AQ18" s="35"/>
      <c r="AU18" s="38"/>
      <c r="AV18" s="35"/>
      <c r="AZ18" s="38"/>
      <c r="BA18" s="35"/>
      <c r="BE18" s="38"/>
      <c r="BF18" s="194"/>
      <c r="BJ18" s="193"/>
      <c r="BK18" s="194"/>
      <c r="BO18" s="193"/>
    </row>
    <row r="19" spans="1:67" s="37" customFormat="1" ht="16" x14ac:dyDescent="0.2">
      <c r="A19" s="77"/>
      <c r="B19" s="37" t="s">
        <v>244</v>
      </c>
      <c r="C19" s="197" t="s">
        <v>248</v>
      </c>
      <c r="D19" s="272">
        <f>AVERAGE(AE19,AJ19,AO19)</f>
        <v>55</v>
      </c>
      <c r="E19" s="343"/>
      <c r="F19" s="346"/>
      <c r="G19" s="346"/>
      <c r="L19" s="38"/>
      <c r="M19" s="35"/>
      <c r="Q19" s="38"/>
      <c r="R19" s="35"/>
      <c r="V19" s="38"/>
      <c r="W19" s="35"/>
      <c r="AA19" s="38"/>
      <c r="AB19" s="35"/>
      <c r="AD19" s="106">
        <v>35977</v>
      </c>
      <c r="AE19" s="37">
        <v>80</v>
      </c>
      <c r="AF19" s="38"/>
      <c r="AG19" s="35"/>
      <c r="AI19" s="106">
        <v>36192</v>
      </c>
      <c r="AJ19" s="37">
        <v>40</v>
      </c>
      <c r="AK19" s="38"/>
      <c r="AL19" s="35">
        <v>4044966</v>
      </c>
      <c r="AM19" s="36">
        <v>42527</v>
      </c>
      <c r="AN19" s="36">
        <v>42566</v>
      </c>
      <c r="AO19" s="37">
        <v>45</v>
      </c>
      <c r="AP19" s="38"/>
      <c r="AQ19" s="35"/>
      <c r="AU19" s="38"/>
      <c r="AV19" s="35"/>
      <c r="AZ19" s="38"/>
      <c r="BA19" s="35"/>
      <c r="BE19" s="38"/>
      <c r="BF19" s="194"/>
      <c r="BJ19" s="193"/>
      <c r="BK19" s="194"/>
      <c r="BO19" s="193"/>
    </row>
    <row r="20" spans="1:67" s="37" customFormat="1" ht="16" x14ac:dyDescent="0.2">
      <c r="A20" s="77"/>
      <c r="B20" s="37" t="s">
        <v>244</v>
      </c>
      <c r="C20" s="197" t="s">
        <v>259</v>
      </c>
      <c r="D20" s="272">
        <f>AVERAGE(AO20)</f>
        <v>130</v>
      </c>
      <c r="E20" s="343"/>
      <c r="F20" s="342"/>
      <c r="G20" s="342"/>
      <c r="L20" s="38"/>
      <c r="M20" s="35"/>
      <c r="Q20" s="38"/>
      <c r="R20" s="35"/>
      <c r="V20" s="38"/>
      <c r="W20" s="35"/>
      <c r="AA20" s="38"/>
      <c r="AB20" s="35"/>
      <c r="AD20" s="106"/>
      <c r="AF20" s="38"/>
      <c r="AG20" s="35"/>
      <c r="AI20" s="106"/>
      <c r="AK20" s="38"/>
      <c r="AL20" s="35">
        <v>4054988</v>
      </c>
      <c r="AM20" s="36">
        <v>42527</v>
      </c>
      <c r="AN20" s="36">
        <v>42566</v>
      </c>
      <c r="AO20" s="37">
        <v>130</v>
      </c>
      <c r="AP20" s="38"/>
      <c r="AQ20" s="35"/>
      <c r="AU20" s="38"/>
      <c r="AV20" s="35"/>
      <c r="AZ20" s="38"/>
      <c r="BA20" s="35"/>
      <c r="BE20" s="38"/>
      <c r="BF20" s="194"/>
      <c r="BJ20" s="193"/>
      <c r="BK20" s="194"/>
      <c r="BO20" s="193"/>
    </row>
    <row r="21" spans="1:67" s="33" customFormat="1" ht="16" x14ac:dyDescent="0.2">
      <c r="A21" s="76" t="s">
        <v>234</v>
      </c>
      <c r="B21" s="191" t="s">
        <v>249</v>
      </c>
      <c r="C21" s="191" t="s">
        <v>250</v>
      </c>
      <c r="D21" s="271">
        <f>AVERAGE(AE21,AJ21)</f>
        <v>225</v>
      </c>
      <c r="E21" s="336">
        <f>MAX(D21:D24)</f>
        <v>345</v>
      </c>
      <c r="F21" s="337">
        <f>$E$107/E21</f>
        <v>3260.8695652173915</v>
      </c>
      <c r="G21" s="337">
        <f>$E$108/E21</f>
        <v>4347.826086956522</v>
      </c>
      <c r="L21" s="34"/>
      <c r="M21" s="31"/>
      <c r="Q21" s="34"/>
      <c r="R21" s="31"/>
      <c r="V21" s="34"/>
      <c r="W21" s="31"/>
      <c r="AA21" s="34"/>
      <c r="AB21" s="31"/>
      <c r="AD21" s="105">
        <v>35977</v>
      </c>
      <c r="AE21" s="33">
        <v>330</v>
      </c>
      <c r="AF21" s="34"/>
      <c r="AG21" s="31"/>
      <c r="AI21" s="105">
        <v>36192</v>
      </c>
      <c r="AJ21" s="33">
        <v>120</v>
      </c>
      <c r="AK21" s="34"/>
      <c r="AL21" s="31"/>
      <c r="AP21" s="34"/>
      <c r="AQ21" s="31"/>
      <c r="AU21" s="34"/>
      <c r="AV21" s="31"/>
      <c r="AZ21" s="34"/>
      <c r="BA21" s="31"/>
      <c r="BE21" s="34"/>
      <c r="BF21" s="188"/>
      <c r="BJ21" s="187"/>
      <c r="BK21" s="188"/>
      <c r="BO21" s="187"/>
    </row>
    <row r="22" spans="1:67" s="33" customFormat="1" ht="16" x14ac:dyDescent="0.2">
      <c r="A22" s="76"/>
      <c r="B22" s="191" t="s">
        <v>249</v>
      </c>
      <c r="C22" s="191" t="s">
        <v>251</v>
      </c>
      <c r="D22" s="271">
        <f>AVERAGE(AE22,AJ22)</f>
        <v>250</v>
      </c>
      <c r="E22" s="336"/>
      <c r="F22" s="345"/>
      <c r="G22" s="345"/>
      <c r="L22" s="34"/>
      <c r="M22" s="31"/>
      <c r="Q22" s="34"/>
      <c r="R22" s="31"/>
      <c r="V22" s="34"/>
      <c r="W22" s="31"/>
      <c r="AA22" s="34"/>
      <c r="AB22" s="31"/>
      <c r="AD22" s="105">
        <v>35977</v>
      </c>
      <c r="AE22" s="33">
        <v>190</v>
      </c>
      <c r="AF22" s="34"/>
      <c r="AG22" s="31"/>
      <c r="AI22" s="105">
        <v>36192</v>
      </c>
      <c r="AJ22" s="33">
        <v>310</v>
      </c>
      <c r="AK22" s="34"/>
      <c r="AL22" s="31"/>
      <c r="AP22" s="34"/>
      <c r="AQ22" s="31"/>
      <c r="AU22" s="34"/>
      <c r="AV22" s="31"/>
      <c r="AZ22" s="34"/>
      <c r="BA22" s="31"/>
      <c r="BE22" s="34"/>
      <c r="BF22" s="188"/>
      <c r="BJ22" s="187"/>
      <c r="BK22" s="188"/>
      <c r="BO22" s="187"/>
    </row>
    <row r="23" spans="1:67" s="33" customFormat="1" ht="16" x14ac:dyDescent="0.2">
      <c r="A23" s="76"/>
      <c r="B23" s="191" t="s">
        <v>249</v>
      </c>
      <c r="C23" s="191" t="s">
        <v>252</v>
      </c>
      <c r="D23" s="271">
        <f>AVERAGE(AE23,AJ23)</f>
        <v>345</v>
      </c>
      <c r="E23" s="336"/>
      <c r="F23" s="345"/>
      <c r="G23" s="345"/>
      <c r="L23" s="34"/>
      <c r="M23" s="31"/>
      <c r="Q23" s="34"/>
      <c r="R23" s="31"/>
      <c r="V23" s="34"/>
      <c r="W23" s="31"/>
      <c r="AA23" s="34"/>
      <c r="AB23" s="31"/>
      <c r="AD23" s="105">
        <v>35977</v>
      </c>
      <c r="AE23" s="33">
        <v>510</v>
      </c>
      <c r="AF23" s="34"/>
      <c r="AG23" s="31"/>
      <c r="AI23" s="105">
        <v>36192</v>
      </c>
      <c r="AJ23" s="33">
        <v>180</v>
      </c>
      <c r="AK23" s="34"/>
      <c r="AL23" s="31"/>
      <c r="AP23" s="34"/>
      <c r="AQ23" s="31"/>
      <c r="AU23" s="34"/>
      <c r="AV23" s="31"/>
      <c r="AZ23" s="34"/>
      <c r="BA23" s="31"/>
      <c r="BE23" s="34"/>
      <c r="BF23" s="188"/>
      <c r="BJ23" s="187"/>
      <c r="BK23" s="188"/>
      <c r="BO23" s="187"/>
    </row>
    <row r="24" spans="1:67" s="33" customFormat="1" ht="16" x14ac:dyDescent="0.2">
      <c r="A24" s="76"/>
      <c r="B24" s="191" t="s">
        <v>249</v>
      </c>
      <c r="C24" s="191" t="s">
        <v>225</v>
      </c>
      <c r="D24" s="271">
        <f>AVERAGE(AE24,AJ24)</f>
        <v>165</v>
      </c>
      <c r="E24" s="336"/>
      <c r="F24" s="338"/>
      <c r="G24" s="338"/>
      <c r="L24" s="34"/>
      <c r="M24" s="31"/>
      <c r="Q24" s="34"/>
      <c r="R24" s="31"/>
      <c r="V24" s="34"/>
      <c r="W24" s="31"/>
      <c r="AA24" s="34"/>
      <c r="AB24" s="31"/>
      <c r="AD24" s="105">
        <v>35977</v>
      </c>
      <c r="AE24" s="33">
        <v>150</v>
      </c>
      <c r="AF24" s="34"/>
      <c r="AG24" s="31"/>
      <c r="AI24" s="105">
        <v>36192</v>
      </c>
      <c r="AJ24" s="33">
        <v>180</v>
      </c>
      <c r="AK24" s="34"/>
      <c r="AL24" s="31"/>
      <c r="AP24" s="34"/>
      <c r="AQ24" s="31"/>
      <c r="AU24" s="34"/>
      <c r="AV24" s="31"/>
      <c r="AZ24" s="34"/>
      <c r="BA24" s="31"/>
      <c r="BE24" s="34"/>
      <c r="BF24" s="188"/>
      <c r="BJ24" s="187"/>
      <c r="BK24" s="188"/>
      <c r="BO24" s="187"/>
    </row>
    <row r="25" spans="1:67" s="37" customFormat="1" ht="16" x14ac:dyDescent="0.2">
      <c r="A25" s="77" t="s">
        <v>234</v>
      </c>
      <c r="B25" s="197" t="s">
        <v>253</v>
      </c>
      <c r="C25" s="197" t="s">
        <v>254</v>
      </c>
      <c r="D25" s="272">
        <f t="shared" ref="D25:D42" si="2">AVERAGE(K25,P25,U25,Z25,AE25,AJ25,AO25,AT25,AY25,BD25)</f>
        <v>90</v>
      </c>
      <c r="E25" s="343">
        <f>MAX(D25:D37)</f>
        <v>10000</v>
      </c>
      <c r="F25" s="344">
        <f>$E$107/E25</f>
        <v>112.5</v>
      </c>
      <c r="G25" s="344">
        <f>$E$108/E25</f>
        <v>150</v>
      </c>
      <c r="L25" s="38"/>
      <c r="M25" s="35"/>
      <c r="Q25" s="38"/>
      <c r="R25" s="35"/>
      <c r="V25" s="38"/>
      <c r="W25" s="35"/>
      <c r="AA25" s="38"/>
      <c r="AB25" s="35"/>
      <c r="AD25" s="106">
        <v>35977</v>
      </c>
      <c r="AE25" s="37">
        <v>80</v>
      </c>
      <c r="AF25" s="38"/>
      <c r="AG25" s="35"/>
      <c r="AI25" s="106">
        <v>36192</v>
      </c>
      <c r="AJ25" s="37">
        <v>100</v>
      </c>
      <c r="AK25" s="38"/>
      <c r="AL25" s="35"/>
      <c r="AP25" s="38"/>
      <c r="AQ25" s="35"/>
      <c r="AR25" s="36"/>
      <c r="AS25" s="36"/>
      <c r="AU25" s="38">
        <v>20</v>
      </c>
      <c r="AV25" s="35"/>
      <c r="AZ25" s="38"/>
      <c r="BA25" s="35"/>
      <c r="BE25" s="38"/>
      <c r="BF25" s="194"/>
      <c r="BJ25" s="193"/>
      <c r="BK25" s="194"/>
      <c r="BO25" s="193"/>
    </row>
    <row r="26" spans="1:67" s="37" customFormat="1" ht="16" x14ac:dyDescent="0.2">
      <c r="A26" s="77"/>
      <c r="B26" s="197" t="s">
        <v>253</v>
      </c>
      <c r="C26" s="197" t="s">
        <v>255</v>
      </c>
      <c r="D26" s="272">
        <f t="shared" si="2"/>
        <v>68</v>
      </c>
      <c r="E26" s="343"/>
      <c r="F26" s="346"/>
      <c r="G26" s="346"/>
      <c r="L26" s="38"/>
      <c r="M26" s="35"/>
      <c r="Q26" s="38"/>
      <c r="R26" s="35"/>
      <c r="V26" s="38"/>
      <c r="W26" s="35"/>
      <c r="AA26" s="38"/>
      <c r="AB26" s="35"/>
      <c r="AD26" s="106">
        <v>35977</v>
      </c>
      <c r="AE26" s="37">
        <v>80</v>
      </c>
      <c r="AF26" s="38"/>
      <c r="AG26" s="35"/>
      <c r="AI26" s="106">
        <v>36192</v>
      </c>
      <c r="AJ26" s="37">
        <v>70</v>
      </c>
      <c r="AK26" s="38"/>
      <c r="AL26" s="35">
        <v>4054922</v>
      </c>
      <c r="AM26" s="199">
        <v>42527</v>
      </c>
      <c r="AN26" s="199">
        <v>42566</v>
      </c>
      <c r="AO26" s="37">
        <v>52</v>
      </c>
      <c r="AP26" s="38"/>
      <c r="AQ26" s="35">
        <v>4060072</v>
      </c>
      <c r="AR26" s="36">
        <v>42751</v>
      </c>
      <c r="AS26" s="36">
        <v>42788</v>
      </c>
      <c r="AT26" s="37">
        <v>70</v>
      </c>
      <c r="AU26" s="38"/>
      <c r="AV26" s="35"/>
      <c r="AZ26" s="38"/>
      <c r="BA26" s="35"/>
      <c r="BE26" s="38"/>
      <c r="BF26" s="194"/>
      <c r="BJ26" s="193"/>
      <c r="BK26" s="194"/>
      <c r="BO26" s="193"/>
    </row>
    <row r="27" spans="1:67" s="37" customFormat="1" ht="16" x14ac:dyDescent="0.2">
      <c r="A27" s="77"/>
      <c r="B27" s="197" t="s">
        <v>253</v>
      </c>
      <c r="C27" s="197" t="s">
        <v>256</v>
      </c>
      <c r="D27" s="272">
        <f t="shared" si="2"/>
        <v>60</v>
      </c>
      <c r="E27" s="343"/>
      <c r="F27" s="346"/>
      <c r="G27" s="346"/>
      <c r="L27" s="38"/>
      <c r="M27" s="35"/>
      <c r="Q27" s="38"/>
      <c r="R27" s="35"/>
      <c r="V27" s="38"/>
      <c r="W27" s="35"/>
      <c r="AA27" s="38"/>
      <c r="AB27" s="35"/>
      <c r="AD27" s="106">
        <v>35977</v>
      </c>
      <c r="AE27" s="37">
        <v>60</v>
      </c>
      <c r="AF27" s="38"/>
      <c r="AG27" s="35"/>
      <c r="AI27" s="106">
        <v>36192</v>
      </c>
      <c r="AJ27" s="37" t="s">
        <v>60</v>
      </c>
      <c r="AK27" s="38"/>
      <c r="AL27" s="35"/>
      <c r="AP27" s="38"/>
      <c r="AQ27" s="35"/>
      <c r="AR27" s="36"/>
      <c r="AS27" s="36"/>
      <c r="AU27" s="38"/>
      <c r="AV27" s="35"/>
      <c r="AZ27" s="38"/>
      <c r="BA27" s="35"/>
      <c r="BE27" s="38"/>
      <c r="BF27" s="194"/>
      <c r="BJ27" s="193"/>
      <c r="BK27" s="194"/>
      <c r="BO27" s="193"/>
    </row>
    <row r="28" spans="1:67" s="37" customFormat="1" ht="16" customHeight="1" x14ac:dyDescent="0.2">
      <c r="A28" s="77"/>
      <c r="B28" s="197" t="s">
        <v>253</v>
      </c>
      <c r="C28" s="197" t="s">
        <v>257</v>
      </c>
      <c r="D28" s="272">
        <f t="shared" si="2"/>
        <v>50</v>
      </c>
      <c r="E28" s="343"/>
      <c r="F28" s="346"/>
      <c r="G28" s="346"/>
      <c r="L28" s="38"/>
      <c r="M28" s="35"/>
      <c r="Q28" s="38"/>
      <c r="R28" s="35"/>
      <c r="V28" s="38"/>
      <c r="W28" s="35"/>
      <c r="AA28" s="38"/>
      <c r="AB28" s="35"/>
      <c r="AD28" s="106">
        <v>35977</v>
      </c>
      <c r="AE28" s="37">
        <v>40</v>
      </c>
      <c r="AF28" s="38"/>
      <c r="AG28" s="35"/>
      <c r="AI28" s="106">
        <v>36192</v>
      </c>
      <c r="AJ28" s="37">
        <v>60</v>
      </c>
      <c r="AK28" s="38"/>
      <c r="AL28" s="35"/>
      <c r="AP28" s="38"/>
      <c r="AQ28" s="35"/>
      <c r="AR28" s="36"/>
      <c r="AS28" s="36"/>
      <c r="AU28" s="38"/>
      <c r="AV28" s="35"/>
      <c r="AZ28" s="38"/>
      <c r="BA28" s="35"/>
      <c r="BE28" s="38"/>
      <c r="BF28" s="194"/>
      <c r="BJ28" s="193"/>
      <c r="BK28" s="194"/>
      <c r="BO28" s="193"/>
    </row>
    <row r="29" spans="1:67" s="37" customFormat="1" ht="16" x14ac:dyDescent="0.2">
      <c r="A29" s="77"/>
      <c r="B29" s="197" t="s">
        <v>253</v>
      </c>
      <c r="C29" s="197" t="s">
        <v>280</v>
      </c>
      <c r="D29" s="272">
        <f t="shared" si="2"/>
        <v>59</v>
      </c>
      <c r="E29" s="343"/>
      <c r="F29" s="346"/>
      <c r="G29" s="346"/>
      <c r="L29" s="38"/>
      <c r="M29" s="35"/>
      <c r="Q29" s="38"/>
      <c r="R29" s="35"/>
      <c r="V29" s="38"/>
      <c r="W29" s="35"/>
      <c r="AA29" s="38"/>
      <c r="AB29" s="35"/>
      <c r="AD29" s="106"/>
      <c r="AF29" s="38"/>
      <c r="AG29" s="35"/>
      <c r="AI29" s="106"/>
      <c r="AK29" s="38"/>
      <c r="AL29" s="35">
        <v>4054905</v>
      </c>
      <c r="AM29" s="199">
        <v>42527</v>
      </c>
      <c r="AN29" s="199">
        <v>42566</v>
      </c>
      <c r="AO29" s="37">
        <v>39</v>
      </c>
      <c r="AP29" s="38"/>
      <c r="AQ29" s="35">
        <v>4060024</v>
      </c>
      <c r="AR29" s="36">
        <v>42751</v>
      </c>
      <c r="AS29" s="36">
        <v>42788</v>
      </c>
      <c r="AT29" s="37">
        <v>79</v>
      </c>
      <c r="AU29" s="38"/>
      <c r="AV29" s="35"/>
      <c r="AZ29" s="38"/>
      <c r="BA29" s="35"/>
      <c r="BE29" s="38"/>
      <c r="BF29" s="194"/>
      <c r="BJ29" s="193"/>
      <c r="BK29" s="194"/>
      <c r="BO29" s="193"/>
    </row>
    <row r="30" spans="1:67" s="37" customFormat="1" ht="16" x14ac:dyDescent="0.2">
      <c r="A30" s="77"/>
      <c r="B30" s="197" t="s">
        <v>253</v>
      </c>
      <c r="C30" s="197" t="s">
        <v>281</v>
      </c>
      <c r="D30" s="272">
        <f t="shared" si="2"/>
        <v>10000</v>
      </c>
      <c r="E30" s="343"/>
      <c r="F30" s="346"/>
      <c r="G30" s="346"/>
      <c r="L30" s="38"/>
      <c r="M30" s="35"/>
      <c r="Q30" s="38"/>
      <c r="R30" s="35"/>
      <c r="V30" s="38"/>
      <c r="W30" s="35"/>
      <c r="AA30" s="38"/>
      <c r="AB30" s="35"/>
      <c r="AD30" s="106"/>
      <c r="AF30" s="38"/>
      <c r="AG30" s="35"/>
      <c r="AI30" s="106"/>
      <c r="AK30" s="38"/>
      <c r="AL30" s="35">
        <v>4054950</v>
      </c>
      <c r="AM30" s="199">
        <v>42527</v>
      </c>
      <c r="AN30" s="199">
        <v>42566</v>
      </c>
      <c r="AO30" s="37">
        <v>10000</v>
      </c>
      <c r="AP30" s="38"/>
      <c r="AQ30" s="35">
        <v>4060007</v>
      </c>
      <c r="AR30" s="36">
        <v>42751</v>
      </c>
      <c r="AS30" s="36">
        <v>42788</v>
      </c>
      <c r="AT30" s="37">
        <v>10000</v>
      </c>
      <c r="AU30" s="38"/>
      <c r="AV30" s="35"/>
      <c r="AZ30" s="38"/>
      <c r="BA30" s="35"/>
      <c r="BE30" s="38"/>
      <c r="BF30" s="194"/>
      <c r="BJ30" s="193"/>
      <c r="BK30" s="194"/>
      <c r="BO30" s="193"/>
    </row>
    <row r="31" spans="1:67" s="37" customFormat="1" ht="16" x14ac:dyDescent="0.2">
      <c r="A31" s="77"/>
      <c r="B31" s="197" t="s">
        <v>253</v>
      </c>
      <c r="C31" s="197" t="s">
        <v>282</v>
      </c>
      <c r="D31" s="272">
        <f t="shared" si="2"/>
        <v>7850</v>
      </c>
      <c r="E31" s="343"/>
      <c r="F31" s="346"/>
      <c r="G31" s="346"/>
      <c r="L31" s="38"/>
      <c r="M31" s="35"/>
      <c r="Q31" s="38"/>
      <c r="R31" s="35"/>
      <c r="V31" s="38"/>
      <c r="W31" s="35"/>
      <c r="AA31" s="38"/>
      <c r="AB31" s="35"/>
      <c r="AD31" s="106"/>
      <c r="AF31" s="38"/>
      <c r="AG31" s="35"/>
      <c r="AI31" s="106"/>
      <c r="AK31" s="38"/>
      <c r="AL31" s="35">
        <v>4054929</v>
      </c>
      <c r="AM31" s="36">
        <v>42609</v>
      </c>
      <c r="AN31" s="36">
        <v>42639</v>
      </c>
      <c r="AO31" s="37">
        <v>5700</v>
      </c>
      <c r="AP31" s="38"/>
      <c r="AQ31" s="35">
        <v>4060028</v>
      </c>
      <c r="AR31" s="36">
        <v>42751</v>
      </c>
      <c r="AS31" s="36">
        <v>42788</v>
      </c>
      <c r="AT31" s="37">
        <v>10000</v>
      </c>
      <c r="AU31" s="38"/>
      <c r="AV31" s="35"/>
      <c r="AZ31" s="38"/>
      <c r="BA31" s="35"/>
      <c r="BE31" s="38"/>
      <c r="BF31" s="194"/>
      <c r="BJ31" s="193"/>
      <c r="BK31" s="194"/>
      <c r="BO31" s="193"/>
    </row>
    <row r="32" spans="1:67" s="37" customFormat="1" ht="16" x14ac:dyDescent="0.2">
      <c r="A32" s="77"/>
      <c r="B32" s="197" t="s">
        <v>253</v>
      </c>
      <c r="C32" s="197" t="s">
        <v>283</v>
      </c>
      <c r="D32" s="272">
        <f t="shared" si="2"/>
        <v>190</v>
      </c>
      <c r="E32" s="343"/>
      <c r="F32" s="346"/>
      <c r="G32" s="346"/>
      <c r="L32" s="38"/>
      <c r="M32" s="35"/>
      <c r="Q32" s="38"/>
      <c r="R32" s="35"/>
      <c r="V32" s="38"/>
      <c r="W32" s="35"/>
      <c r="AA32" s="38"/>
      <c r="AB32" s="35"/>
      <c r="AD32" s="106"/>
      <c r="AF32" s="38"/>
      <c r="AG32" s="35"/>
      <c r="AI32" s="106"/>
      <c r="AK32" s="38"/>
      <c r="AL32" s="35">
        <v>4054919</v>
      </c>
      <c r="AM32" s="36">
        <v>42609</v>
      </c>
      <c r="AN32" s="36">
        <v>42639</v>
      </c>
      <c r="AO32" s="37">
        <v>270</v>
      </c>
      <c r="AP32" s="38"/>
      <c r="AQ32" s="35">
        <v>4060076</v>
      </c>
      <c r="AR32" s="36">
        <v>42751</v>
      </c>
      <c r="AS32" s="36">
        <v>42788</v>
      </c>
      <c r="AT32" s="37">
        <v>110</v>
      </c>
      <c r="AU32" s="38"/>
      <c r="AV32" s="35"/>
      <c r="AZ32" s="38"/>
      <c r="BA32" s="35"/>
      <c r="BE32" s="38"/>
      <c r="BF32" s="194"/>
      <c r="BJ32" s="193"/>
      <c r="BK32" s="194"/>
      <c r="BO32" s="193"/>
    </row>
    <row r="33" spans="1:67" s="37" customFormat="1" ht="16" x14ac:dyDescent="0.2">
      <c r="A33" s="77"/>
      <c r="B33" s="197" t="s">
        <v>253</v>
      </c>
      <c r="C33" s="197" t="s">
        <v>284</v>
      </c>
      <c r="D33" s="272">
        <f t="shared" si="2"/>
        <v>4250</v>
      </c>
      <c r="E33" s="343"/>
      <c r="F33" s="346"/>
      <c r="G33" s="346"/>
      <c r="L33" s="38"/>
      <c r="M33" s="35"/>
      <c r="Q33" s="38"/>
      <c r="R33" s="35"/>
      <c r="V33" s="38"/>
      <c r="W33" s="35"/>
      <c r="AA33" s="38"/>
      <c r="AB33" s="35"/>
      <c r="AD33" s="106"/>
      <c r="AF33" s="38"/>
      <c r="AG33" s="35"/>
      <c r="AI33" s="106"/>
      <c r="AK33" s="38"/>
      <c r="AL33" s="35">
        <v>4054949</v>
      </c>
      <c r="AM33" s="36">
        <v>42609</v>
      </c>
      <c r="AN33" s="36">
        <v>42639</v>
      </c>
      <c r="AO33" s="37">
        <v>3100</v>
      </c>
      <c r="AP33" s="38"/>
      <c r="AQ33" s="35">
        <v>4060009</v>
      </c>
      <c r="AR33" s="36">
        <v>42751</v>
      </c>
      <c r="AS33" s="36">
        <v>42788</v>
      </c>
      <c r="AT33" s="37">
        <v>5400</v>
      </c>
      <c r="AU33" s="38"/>
      <c r="AV33" s="35"/>
      <c r="AZ33" s="38"/>
      <c r="BA33" s="35"/>
      <c r="BE33" s="38"/>
      <c r="BF33" s="194"/>
      <c r="BJ33" s="193"/>
      <c r="BK33" s="194"/>
      <c r="BO33" s="193"/>
    </row>
    <row r="34" spans="1:67" s="37" customFormat="1" ht="16" x14ac:dyDescent="0.2">
      <c r="A34" s="77"/>
      <c r="B34" s="197" t="s">
        <v>253</v>
      </c>
      <c r="C34" s="197" t="s">
        <v>285</v>
      </c>
      <c r="D34" s="272">
        <f t="shared" si="2"/>
        <v>3500</v>
      </c>
      <c r="E34" s="343"/>
      <c r="F34" s="346"/>
      <c r="G34" s="346"/>
      <c r="L34" s="38"/>
      <c r="M34" s="35"/>
      <c r="Q34" s="38"/>
      <c r="R34" s="35"/>
      <c r="V34" s="38"/>
      <c r="W34" s="35"/>
      <c r="AA34" s="38"/>
      <c r="AB34" s="35"/>
      <c r="AD34" s="106"/>
      <c r="AF34" s="38"/>
      <c r="AG34" s="35"/>
      <c r="AI34" s="106"/>
      <c r="AK34" s="38"/>
      <c r="AL34" s="35">
        <v>4054931</v>
      </c>
      <c r="AM34" s="36">
        <v>42609</v>
      </c>
      <c r="AN34" s="36">
        <v>42639</v>
      </c>
      <c r="AO34" s="37">
        <v>5700</v>
      </c>
      <c r="AP34" s="38"/>
      <c r="AQ34" s="35">
        <v>4060017</v>
      </c>
      <c r="AR34" s="36">
        <v>42751</v>
      </c>
      <c r="AS34" s="36">
        <v>42788</v>
      </c>
      <c r="AT34" s="37">
        <v>1300</v>
      </c>
      <c r="AU34" s="38"/>
      <c r="AV34" s="35"/>
      <c r="AZ34" s="38"/>
      <c r="BA34" s="35"/>
      <c r="BE34" s="38"/>
      <c r="BF34" s="194"/>
      <c r="BJ34" s="193"/>
      <c r="BK34" s="194"/>
      <c r="BO34" s="193"/>
    </row>
    <row r="35" spans="1:67" s="37" customFormat="1" ht="16" x14ac:dyDescent="0.2">
      <c r="A35" s="77"/>
      <c r="B35" s="197" t="s">
        <v>253</v>
      </c>
      <c r="C35" s="197" t="s">
        <v>286</v>
      </c>
      <c r="D35" s="272">
        <f t="shared" si="2"/>
        <v>150</v>
      </c>
      <c r="E35" s="343"/>
      <c r="F35" s="346"/>
      <c r="G35" s="346"/>
      <c r="L35" s="38"/>
      <c r="M35" s="35"/>
      <c r="Q35" s="38"/>
      <c r="R35" s="35"/>
      <c r="V35" s="38"/>
      <c r="W35" s="35"/>
      <c r="AA35" s="38"/>
      <c r="AB35" s="35"/>
      <c r="AD35" s="106"/>
      <c r="AF35" s="38"/>
      <c r="AG35" s="35"/>
      <c r="AI35" s="106"/>
      <c r="AK35" s="38"/>
      <c r="AL35" s="35"/>
      <c r="AM35" s="36"/>
      <c r="AN35" s="36"/>
      <c r="AP35" s="38"/>
      <c r="AQ35" s="35">
        <v>4060014</v>
      </c>
      <c r="AR35" s="36">
        <v>42751</v>
      </c>
      <c r="AS35" s="36">
        <v>42788</v>
      </c>
      <c r="AT35" s="37">
        <v>150</v>
      </c>
      <c r="AU35" s="38"/>
      <c r="AV35" s="35"/>
      <c r="AZ35" s="38"/>
      <c r="BA35" s="35"/>
      <c r="BE35" s="38"/>
      <c r="BF35" s="194"/>
      <c r="BJ35" s="193"/>
      <c r="BK35" s="194"/>
      <c r="BO35" s="193"/>
    </row>
    <row r="36" spans="1:67" s="37" customFormat="1" ht="16" x14ac:dyDescent="0.2">
      <c r="A36" s="77"/>
      <c r="B36" s="197" t="s">
        <v>253</v>
      </c>
      <c r="C36" s="197" t="s">
        <v>288</v>
      </c>
      <c r="D36" s="272">
        <f t="shared" si="2"/>
        <v>390</v>
      </c>
      <c r="E36" s="343"/>
      <c r="F36" s="346"/>
      <c r="G36" s="346"/>
      <c r="L36" s="38"/>
      <c r="M36" s="35"/>
      <c r="Q36" s="38"/>
      <c r="R36" s="35"/>
      <c r="V36" s="38"/>
      <c r="W36" s="35"/>
      <c r="AA36" s="38"/>
      <c r="AB36" s="35"/>
      <c r="AD36" s="106"/>
      <c r="AF36" s="38"/>
      <c r="AG36" s="35"/>
      <c r="AI36" s="106"/>
      <c r="AK36" s="38"/>
      <c r="AL36" s="35"/>
      <c r="AP36" s="38"/>
      <c r="AQ36" s="35">
        <v>4060051</v>
      </c>
      <c r="AR36" s="36">
        <v>42751</v>
      </c>
      <c r="AS36" s="36">
        <v>42788</v>
      </c>
      <c r="AT36" s="37">
        <v>390</v>
      </c>
      <c r="AU36" s="38"/>
      <c r="AV36" s="35"/>
      <c r="AZ36" s="38"/>
      <c r="BA36" s="35"/>
      <c r="BE36" s="38"/>
      <c r="BF36" s="194"/>
      <c r="BJ36" s="193"/>
      <c r="BK36" s="194"/>
      <c r="BO36" s="193"/>
    </row>
    <row r="37" spans="1:67" s="37" customFormat="1" ht="16" x14ac:dyDescent="0.2">
      <c r="A37" s="77"/>
      <c r="B37" s="197" t="s">
        <v>253</v>
      </c>
      <c r="C37" s="197" t="s">
        <v>289</v>
      </c>
      <c r="D37" s="272">
        <f t="shared" si="2"/>
        <v>5400</v>
      </c>
      <c r="E37" s="343"/>
      <c r="F37" s="342"/>
      <c r="G37" s="342"/>
      <c r="L37" s="38"/>
      <c r="M37" s="35"/>
      <c r="Q37" s="38"/>
      <c r="R37" s="35"/>
      <c r="V37" s="38"/>
      <c r="W37" s="35"/>
      <c r="AA37" s="38"/>
      <c r="AB37" s="35"/>
      <c r="AD37" s="106"/>
      <c r="AF37" s="38"/>
      <c r="AG37" s="35"/>
      <c r="AI37" s="106"/>
      <c r="AK37" s="38"/>
      <c r="AL37" s="35"/>
      <c r="AP37" s="38"/>
      <c r="AQ37" s="35">
        <v>4060009</v>
      </c>
      <c r="AR37" s="36">
        <v>42751</v>
      </c>
      <c r="AS37" s="36">
        <v>42788</v>
      </c>
      <c r="AT37" s="37">
        <v>5400</v>
      </c>
      <c r="AU37" s="38"/>
      <c r="AV37" s="35"/>
      <c r="AZ37" s="38"/>
      <c r="BA37" s="35"/>
      <c r="BE37" s="38"/>
      <c r="BF37" s="194"/>
      <c r="BJ37" s="193"/>
      <c r="BK37" s="194"/>
      <c r="BO37" s="193"/>
    </row>
    <row r="38" spans="1:67" s="33" customFormat="1" ht="16" x14ac:dyDescent="0.2">
      <c r="A38" s="76" t="s">
        <v>234</v>
      </c>
      <c r="B38" s="191" t="s">
        <v>341</v>
      </c>
      <c r="C38" s="191" t="s">
        <v>254</v>
      </c>
      <c r="D38" s="271">
        <f t="shared" si="2"/>
        <v>90</v>
      </c>
      <c r="E38" s="336">
        <f>MAX(D38:D50)</f>
        <v>190</v>
      </c>
      <c r="F38" s="337">
        <f>$E$107/E38</f>
        <v>5921.0526315789475</v>
      </c>
      <c r="G38" s="337">
        <f>$E$108/E38</f>
        <v>7894.7368421052633</v>
      </c>
      <c r="L38" s="34"/>
      <c r="M38" s="31"/>
      <c r="Q38" s="34"/>
      <c r="R38" s="31"/>
      <c r="V38" s="34"/>
      <c r="W38" s="31"/>
      <c r="AA38" s="34"/>
      <c r="AB38" s="31"/>
      <c r="AD38" s="105">
        <v>35977</v>
      </c>
      <c r="AE38" s="33">
        <v>80</v>
      </c>
      <c r="AF38" s="34"/>
      <c r="AG38" s="31"/>
      <c r="AI38" s="105">
        <v>36192</v>
      </c>
      <c r="AJ38" s="33">
        <v>100</v>
      </c>
      <c r="AK38" s="34"/>
      <c r="AL38" s="31"/>
      <c r="AP38" s="34"/>
      <c r="AQ38" s="31"/>
      <c r="AR38" s="32"/>
      <c r="AS38" s="32"/>
      <c r="AU38" s="34">
        <v>20</v>
      </c>
      <c r="AV38" s="31"/>
      <c r="AZ38" s="34"/>
      <c r="BA38" s="31"/>
      <c r="BE38" s="34"/>
      <c r="BF38" s="188"/>
      <c r="BJ38" s="187"/>
      <c r="BK38" s="188"/>
      <c r="BO38" s="187"/>
    </row>
    <row r="39" spans="1:67" s="33" customFormat="1" ht="16" x14ac:dyDescent="0.2">
      <c r="A39" s="76"/>
      <c r="B39" s="191" t="s">
        <v>341</v>
      </c>
      <c r="C39" s="191" t="s">
        <v>255</v>
      </c>
      <c r="D39" s="271">
        <f t="shared" si="2"/>
        <v>68</v>
      </c>
      <c r="E39" s="336"/>
      <c r="F39" s="345"/>
      <c r="G39" s="345"/>
      <c r="L39" s="34"/>
      <c r="M39" s="31"/>
      <c r="Q39" s="34"/>
      <c r="R39" s="31"/>
      <c r="V39" s="34"/>
      <c r="W39" s="31"/>
      <c r="AA39" s="34"/>
      <c r="AB39" s="31"/>
      <c r="AD39" s="105">
        <v>35977</v>
      </c>
      <c r="AE39" s="33">
        <v>80</v>
      </c>
      <c r="AF39" s="34"/>
      <c r="AG39" s="31"/>
      <c r="AI39" s="105">
        <v>36192</v>
      </c>
      <c r="AJ39" s="33">
        <v>70</v>
      </c>
      <c r="AK39" s="34"/>
      <c r="AL39" s="31">
        <v>4054922</v>
      </c>
      <c r="AM39" s="198">
        <v>42527</v>
      </c>
      <c r="AN39" s="198">
        <v>42566</v>
      </c>
      <c r="AO39" s="33">
        <v>52</v>
      </c>
      <c r="AP39" s="34"/>
      <c r="AQ39" s="31">
        <v>4060072</v>
      </c>
      <c r="AR39" s="32">
        <v>42751</v>
      </c>
      <c r="AS39" s="32">
        <v>42788</v>
      </c>
      <c r="AT39" s="33">
        <v>70</v>
      </c>
      <c r="AU39" s="34"/>
      <c r="AV39" s="31"/>
      <c r="AZ39" s="34"/>
      <c r="BA39" s="31"/>
      <c r="BE39" s="34"/>
      <c r="BF39" s="188"/>
      <c r="BJ39" s="187"/>
      <c r="BK39" s="188"/>
      <c r="BO39" s="187"/>
    </row>
    <row r="40" spans="1:67" s="33" customFormat="1" ht="16" x14ac:dyDescent="0.2">
      <c r="A40" s="76"/>
      <c r="B40" s="191" t="s">
        <v>341</v>
      </c>
      <c r="C40" s="191" t="s">
        <v>256</v>
      </c>
      <c r="D40" s="271">
        <f t="shared" si="2"/>
        <v>60</v>
      </c>
      <c r="E40" s="336"/>
      <c r="F40" s="345"/>
      <c r="G40" s="345"/>
      <c r="L40" s="34"/>
      <c r="M40" s="31"/>
      <c r="Q40" s="34"/>
      <c r="R40" s="31"/>
      <c r="V40" s="34"/>
      <c r="W40" s="31"/>
      <c r="AA40" s="34"/>
      <c r="AB40" s="31"/>
      <c r="AD40" s="105">
        <v>35977</v>
      </c>
      <c r="AE40" s="33">
        <v>60</v>
      </c>
      <c r="AF40" s="34"/>
      <c r="AG40" s="31"/>
      <c r="AI40" s="105">
        <v>36192</v>
      </c>
      <c r="AJ40" s="33" t="s">
        <v>60</v>
      </c>
      <c r="AK40" s="34"/>
      <c r="AL40" s="31"/>
      <c r="AP40" s="34"/>
      <c r="AQ40" s="31"/>
      <c r="AR40" s="32"/>
      <c r="AS40" s="32"/>
      <c r="AU40" s="34"/>
      <c r="AV40" s="31"/>
      <c r="AZ40" s="34"/>
      <c r="BA40" s="31"/>
      <c r="BE40" s="34"/>
      <c r="BF40" s="188"/>
      <c r="BJ40" s="187"/>
      <c r="BK40" s="188"/>
      <c r="BO40" s="187"/>
    </row>
    <row r="41" spans="1:67" s="33" customFormat="1" ht="16" x14ac:dyDescent="0.2">
      <c r="A41" s="76"/>
      <c r="B41" s="191" t="s">
        <v>341</v>
      </c>
      <c r="C41" s="191" t="s">
        <v>257</v>
      </c>
      <c r="D41" s="271">
        <f t="shared" si="2"/>
        <v>50</v>
      </c>
      <c r="E41" s="336"/>
      <c r="F41" s="345"/>
      <c r="G41" s="345"/>
      <c r="L41" s="34"/>
      <c r="M41" s="31"/>
      <c r="Q41" s="34"/>
      <c r="R41" s="31"/>
      <c r="V41" s="34"/>
      <c r="W41" s="31"/>
      <c r="AA41" s="34"/>
      <c r="AB41" s="31"/>
      <c r="AD41" s="105">
        <v>35977</v>
      </c>
      <c r="AE41" s="33">
        <v>40</v>
      </c>
      <c r="AF41" s="34"/>
      <c r="AG41" s="31"/>
      <c r="AI41" s="105">
        <v>36192</v>
      </c>
      <c r="AJ41" s="33">
        <v>60</v>
      </c>
      <c r="AK41" s="34"/>
      <c r="AL41" s="31"/>
      <c r="AP41" s="34"/>
      <c r="AQ41" s="31"/>
      <c r="AR41" s="32"/>
      <c r="AS41" s="32"/>
      <c r="AU41" s="34"/>
      <c r="AV41" s="31"/>
      <c r="AZ41" s="34"/>
      <c r="BA41" s="31"/>
      <c r="BE41" s="34"/>
      <c r="BF41" s="188"/>
      <c r="BJ41" s="187"/>
      <c r="BK41" s="188"/>
      <c r="BO41" s="187"/>
    </row>
    <row r="42" spans="1:67" s="33" customFormat="1" ht="16" x14ac:dyDescent="0.2">
      <c r="A42" s="76"/>
      <c r="B42" s="191" t="s">
        <v>341</v>
      </c>
      <c r="C42" s="191" t="s">
        <v>280</v>
      </c>
      <c r="D42" s="271">
        <f t="shared" si="2"/>
        <v>59</v>
      </c>
      <c r="E42" s="336"/>
      <c r="F42" s="345"/>
      <c r="G42" s="345"/>
      <c r="L42" s="34"/>
      <c r="M42" s="31"/>
      <c r="Q42" s="34"/>
      <c r="R42" s="31"/>
      <c r="V42" s="34"/>
      <c r="W42" s="31"/>
      <c r="AA42" s="34"/>
      <c r="AB42" s="31"/>
      <c r="AD42" s="105"/>
      <c r="AF42" s="34"/>
      <c r="AG42" s="31"/>
      <c r="AI42" s="105"/>
      <c r="AK42" s="34"/>
      <c r="AL42" s="31">
        <v>4054905</v>
      </c>
      <c r="AM42" s="198">
        <v>42527</v>
      </c>
      <c r="AN42" s="198">
        <v>42566</v>
      </c>
      <c r="AO42" s="33">
        <v>39</v>
      </c>
      <c r="AP42" s="34"/>
      <c r="AQ42" s="31">
        <v>4060024</v>
      </c>
      <c r="AR42" s="32">
        <v>42751</v>
      </c>
      <c r="AS42" s="32">
        <v>42788</v>
      </c>
      <c r="AT42" s="33">
        <v>79</v>
      </c>
      <c r="AU42" s="34"/>
      <c r="AV42" s="31"/>
      <c r="AZ42" s="34"/>
      <c r="BA42" s="31"/>
      <c r="BE42" s="34"/>
      <c r="BF42" s="188"/>
      <c r="BJ42" s="187"/>
      <c r="BK42" s="188"/>
      <c r="BO42" s="187"/>
    </row>
    <row r="43" spans="1:67" s="33" customFormat="1" ht="16" x14ac:dyDescent="0.2">
      <c r="A43" s="76"/>
      <c r="B43" s="191" t="s">
        <v>341</v>
      </c>
      <c r="C43" s="191" t="s">
        <v>281</v>
      </c>
      <c r="D43" s="271"/>
      <c r="E43" s="336"/>
      <c r="F43" s="345"/>
      <c r="G43" s="345"/>
      <c r="L43" s="34"/>
      <c r="M43" s="31"/>
      <c r="Q43" s="34"/>
      <c r="R43" s="31"/>
      <c r="V43" s="34"/>
      <c r="W43" s="31"/>
      <c r="AA43" s="34"/>
      <c r="AB43" s="31"/>
      <c r="AD43" s="105"/>
      <c r="AF43" s="34"/>
      <c r="AG43" s="31"/>
      <c r="AI43" s="105"/>
      <c r="AK43" s="34"/>
      <c r="AL43" s="31">
        <v>4054950</v>
      </c>
      <c r="AM43" s="198">
        <v>42527</v>
      </c>
      <c r="AN43" s="198">
        <v>42566</v>
      </c>
      <c r="AO43" s="33">
        <v>10000</v>
      </c>
      <c r="AP43" s="34"/>
      <c r="AQ43" s="31">
        <v>4060007</v>
      </c>
      <c r="AR43" s="32">
        <v>42751</v>
      </c>
      <c r="AS43" s="32">
        <v>42788</v>
      </c>
      <c r="AT43" s="33">
        <v>10000</v>
      </c>
      <c r="AU43" s="34"/>
      <c r="AV43" s="31"/>
      <c r="AZ43" s="34"/>
      <c r="BA43" s="31"/>
      <c r="BE43" s="34"/>
      <c r="BF43" s="188"/>
      <c r="BJ43" s="187"/>
      <c r="BK43" s="188"/>
      <c r="BO43" s="187"/>
    </row>
    <row r="44" spans="1:67" s="33" customFormat="1" ht="16" x14ac:dyDescent="0.2">
      <c r="A44" s="76"/>
      <c r="B44" s="191" t="s">
        <v>341</v>
      </c>
      <c r="C44" s="191" t="s">
        <v>282</v>
      </c>
      <c r="D44" s="271"/>
      <c r="E44" s="336"/>
      <c r="F44" s="345"/>
      <c r="G44" s="345"/>
      <c r="L44" s="34"/>
      <c r="M44" s="31"/>
      <c r="Q44" s="34"/>
      <c r="R44" s="31"/>
      <c r="V44" s="34"/>
      <c r="W44" s="31"/>
      <c r="AA44" s="34"/>
      <c r="AB44" s="31"/>
      <c r="AD44" s="105"/>
      <c r="AF44" s="34"/>
      <c r="AG44" s="31"/>
      <c r="AI44" s="105"/>
      <c r="AK44" s="34"/>
      <c r="AL44" s="31">
        <v>4054929</v>
      </c>
      <c r="AM44" s="32">
        <v>42609</v>
      </c>
      <c r="AN44" s="32">
        <v>42639</v>
      </c>
      <c r="AO44" s="33">
        <v>5700</v>
      </c>
      <c r="AP44" s="34"/>
      <c r="AQ44" s="31">
        <v>4060028</v>
      </c>
      <c r="AR44" s="32">
        <v>42751</v>
      </c>
      <c r="AS44" s="32">
        <v>42788</v>
      </c>
      <c r="AT44" s="33">
        <v>10000</v>
      </c>
      <c r="AU44" s="34"/>
      <c r="AV44" s="31"/>
      <c r="AZ44" s="34"/>
      <c r="BA44" s="31"/>
      <c r="BE44" s="34"/>
      <c r="BF44" s="188"/>
      <c r="BJ44" s="187"/>
      <c r="BK44" s="188"/>
      <c r="BO44" s="187"/>
    </row>
    <row r="45" spans="1:67" s="33" customFormat="1" ht="16" x14ac:dyDescent="0.2">
      <c r="A45" s="76"/>
      <c r="B45" s="191" t="s">
        <v>341</v>
      </c>
      <c r="C45" s="191" t="s">
        <v>283</v>
      </c>
      <c r="D45" s="271">
        <f>AVERAGE(K45,P45,U45,Z45,AE45,AJ45,AO45,AT45,AY45,BD45)</f>
        <v>190</v>
      </c>
      <c r="E45" s="336"/>
      <c r="F45" s="345"/>
      <c r="G45" s="345"/>
      <c r="L45" s="34"/>
      <c r="M45" s="31"/>
      <c r="Q45" s="34"/>
      <c r="R45" s="31"/>
      <c r="V45" s="34"/>
      <c r="W45" s="31"/>
      <c r="AA45" s="34"/>
      <c r="AB45" s="31"/>
      <c r="AD45" s="105"/>
      <c r="AF45" s="34"/>
      <c r="AG45" s="31"/>
      <c r="AI45" s="105"/>
      <c r="AK45" s="34"/>
      <c r="AL45" s="31">
        <v>4054919</v>
      </c>
      <c r="AM45" s="32">
        <v>42609</v>
      </c>
      <c r="AN45" s="32">
        <v>42639</v>
      </c>
      <c r="AO45" s="33">
        <v>270</v>
      </c>
      <c r="AP45" s="34"/>
      <c r="AQ45" s="31">
        <v>4060076</v>
      </c>
      <c r="AR45" s="32">
        <v>42751</v>
      </c>
      <c r="AS45" s="32">
        <v>42788</v>
      </c>
      <c r="AT45" s="33">
        <v>110</v>
      </c>
      <c r="AU45" s="34"/>
      <c r="AV45" s="31"/>
      <c r="AZ45" s="34"/>
      <c r="BA45" s="31"/>
      <c r="BE45" s="34"/>
      <c r="BF45" s="188"/>
      <c r="BJ45" s="187"/>
      <c r="BK45" s="188"/>
      <c r="BO45" s="187"/>
    </row>
    <row r="46" spans="1:67" s="33" customFormat="1" ht="16" x14ac:dyDescent="0.2">
      <c r="A46" s="76"/>
      <c r="B46" s="191" t="s">
        <v>341</v>
      </c>
      <c r="C46" s="191" t="s">
        <v>284</v>
      </c>
      <c r="D46" s="271"/>
      <c r="E46" s="336"/>
      <c r="F46" s="345"/>
      <c r="G46" s="345"/>
      <c r="L46" s="34"/>
      <c r="M46" s="31"/>
      <c r="Q46" s="34"/>
      <c r="R46" s="31"/>
      <c r="V46" s="34"/>
      <c r="W46" s="31"/>
      <c r="AA46" s="34"/>
      <c r="AB46" s="31"/>
      <c r="AD46" s="105"/>
      <c r="AF46" s="34"/>
      <c r="AG46" s="31"/>
      <c r="AI46" s="105"/>
      <c r="AK46" s="34"/>
      <c r="AL46" s="31">
        <v>4054949</v>
      </c>
      <c r="AM46" s="32">
        <v>42609</v>
      </c>
      <c r="AN46" s="32">
        <v>42639</v>
      </c>
      <c r="AO46" s="33">
        <v>3100</v>
      </c>
      <c r="AP46" s="34"/>
      <c r="AQ46" s="31">
        <v>4060009</v>
      </c>
      <c r="AR46" s="32">
        <v>42751</v>
      </c>
      <c r="AS46" s="32">
        <v>42788</v>
      </c>
      <c r="AT46" s="33">
        <v>5400</v>
      </c>
      <c r="AU46" s="34"/>
      <c r="AV46" s="31"/>
      <c r="AZ46" s="34"/>
      <c r="BA46" s="31"/>
      <c r="BE46" s="34"/>
      <c r="BF46" s="188"/>
      <c r="BJ46" s="187"/>
      <c r="BK46" s="188"/>
      <c r="BO46" s="187"/>
    </row>
    <row r="47" spans="1:67" s="33" customFormat="1" ht="16" x14ac:dyDescent="0.2">
      <c r="A47" s="76"/>
      <c r="B47" s="191" t="s">
        <v>341</v>
      </c>
      <c r="C47" s="191" t="s">
        <v>285</v>
      </c>
      <c r="D47" s="271"/>
      <c r="E47" s="336"/>
      <c r="F47" s="345"/>
      <c r="G47" s="345"/>
      <c r="L47" s="34"/>
      <c r="M47" s="31"/>
      <c r="Q47" s="34"/>
      <c r="R47" s="31"/>
      <c r="V47" s="34"/>
      <c r="W47" s="31"/>
      <c r="AA47" s="34"/>
      <c r="AB47" s="31"/>
      <c r="AD47" s="105"/>
      <c r="AF47" s="34"/>
      <c r="AG47" s="31"/>
      <c r="AI47" s="105"/>
      <c r="AK47" s="34"/>
      <c r="AL47" s="31">
        <v>4054931</v>
      </c>
      <c r="AM47" s="32">
        <v>42609</v>
      </c>
      <c r="AN47" s="32">
        <v>42639</v>
      </c>
      <c r="AO47" s="33">
        <v>5700</v>
      </c>
      <c r="AP47" s="34"/>
      <c r="AQ47" s="31">
        <v>4060017</v>
      </c>
      <c r="AR47" s="32">
        <v>42751</v>
      </c>
      <c r="AS47" s="32">
        <v>42788</v>
      </c>
      <c r="AT47" s="33">
        <v>1300</v>
      </c>
      <c r="AU47" s="34"/>
      <c r="AV47" s="31"/>
      <c r="AZ47" s="34"/>
      <c r="BA47" s="31"/>
      <c r="BE47" s="34"/>
      <c r="BF47" s="188"/>
      <c r="BJ47" s="187"/>
      <c r="BK47" s="188"/>
      <c r="BO47" s="187"/>
    </row>
    <row r="48" spans="1:67" s="33" customFormat="1" ht="16" x14ac:dyDescent="0.2">
      <c r="A48" s="76"/>
      <c r="B48" s="191" t="s">
        <v>341</v>
      </c>
      <c r="C48" s="191" t="s">
        <v>286</v>
      </c>
      <c r="D48" s="271">
        <f>AVERAGE(K48,P48,U48,Z48,AE48,AJ48,AO48,AT48,AY48,BD48)</f>
        <v>150</v>
      </c>
      <c r="E48" s="336"/>
      <c r="F48" s="345"/>
      <c r="G48" s="345"/>
      <c r="L48" s="34"/>
      <c r="M48" s="31"/>
      <c r="Q48" s="34"/>
      <c r="R48" s="31"/>
      <c r="V48" s="34"/>
      <c r="W48" s="31"/>
      <c r="AA48" s="34"/>
      <c r="AB48" s="31"/>
      <c r="AD48" s="105"/>
      <c r="AF48" s="34"/>
      <c r="AG48" s="31"/>
      <c r="AI48" s="105"/>
      <c r="AK48" s="34"/>
      <c r="AL48" s="31"/>
      <c r="AM48" s="32"/>
      <c r="AN48" s="32"/>
      <c r="AP48" s="34"/>
      <c r="AQ48" s="31">
        <v>4060014</v>
      </c>
      <c r="AR48" s="32">
        <v>42751</v>
      </c>
      <c r="AS48" s="32">
        <v>42788</v>
      </c>
      <c r="AT48" s="33">
        <v>150</v>
      </c>
      <c r="AU48" s="34"/>
      <c r="AV48" s="31"/>
      <c r="AZ48" s="34"/>
      <c r="BA48" s="31"/>
      <c r="BE48" s="34"/>
      <c r="BF48" s="188"/>
      <c r="BJ48" s="187"/>
      <c r="BK48" s="188"/>
      <c r="BO48" s="187"/>
    </row>
    <row r="49" spans="1:67" s="33" customFormat="1" ht="16" x14ac:dyDescent="0.2">
      <c r="A49" s="76"/>
      <c r="B49" s="191" t="s">
        <v>341</v>
      </c>
      <c r="C49" s="191" t="s">
        <v>288</v>
      </c>
      <c r="D49" s="271"/>
      <c r="E49" s="336"/>
      <c r="F49" s="345"/>
      <c r="G49" s="345"/>
      <c r="L49" s="34"/>
      <c r="M49" s="31"/>
      <c r="Q49" s="34"/>
      <c r="R49" s="31"/>
      <c r="V49" s="34"/>
      <c r="W49" s="31"/>
      <c r="AA49" s="34"/>
      <c r="AB49" s="31"/>
      <c r="AD49" s="105"/>
      <c r="AF49" s="34"/>
      <c r="AG49" s="31"/>
      <c r="AI49" s="105"/>
      <c r="AK49" s="34"/>
      <c r="AL49" s="31"/>
      <c r="AP49" s="34"/>
      <c r="AQ49" s="31">
        <v>4060051</v>
      </c>
      <c r="AR49" s="32">
        <v>42751</v>
      </c>
      <c r="AS49" s="32">
        <v>42788</v>
      </c>
      <c r="AT49" s="33">
        <v>390</v>
      </c>
      <c r="AU49" s="34"/>
      <c r="AV49" s="31"/>
      <c r="AZ49" s="34"/>
      <c r="BA49" s="31"/>
      <c r="BE49" s="34"/>
      <c r="BF49" s="188"/>
      <c r="BJ49" s="187"/>
      <c r="BK49" s="188"/>
      <c r="BO49" s="187"/>
    </row>
    <row r="50" spans="1:67" s="33" customFormat="1" ht="16" x14ac:dyDescent="0.2">
      <c r="A50" s="76"/>
      <c r="B50" s="191" t="s">
        <v>341</v>
      </c>
      <c r="C50" s="191" t="s">
        <v>289</v>
      </c>
      <c r="D50" s="271"/>
      <c r="E50" s="336"/>
      <c r="F50" s="338"/>
      <c r="G50" s="338"/>
      <c r="L50" s="34"/>
      <c r="M50" s="31"/>
      <c r="Q50" s="34"/>
      <c r="R50" s="31"/>
      <c r="V50" s="34"/>
      <c r="W50" s="31"/>
      <c r="AA50" s="34"/>
      <c r="AB50" s="31"/>
      <c r="AD50" s="105"/>
      <c r="AF50" s="34"/>
      <c r="AG50" s="31"/>
      <c r="AI50" s="105"/>
      <c r="AK50" s="34"/>
      <c r="AL50" s="31"/>
      <c r="AP50" s="34"/>
      <c r="AQ50" s="31">
        <v>4060009</v>
      </c>
      <c r="AR50" s="32">
        <v>42751</v>
      </c>
      <c r="AS50" s="32">
        <v>42788</v>
      </c>
      <c r="AT50" s="33">
        <v>5400</v>
      </c>
      <c r="AU50" s="34"/>
      <c r="AV50" s="31"/>
      <c r="AZ50" s="34"/>
      <c r="BA50" s="31"/>
      <c r="BE50" s="34"/>
      <c r="BF50" s="188"/>
      <c r="BJ50" s="187"/>
      <c r="BK50" s="188"/>
      <c r="BO50" s="187"/>
    </row>
    <row r="51" spans="1:67" s="37" customFormat="1" ht="16" x14ac:dyDescent="0.2">
      <c r="A51" s="77" t="s">
        <v>234</v>
      </c>
      <c r="B51" s="197" t="s">
        <v>260</v>
      </c>
      <c r="C51" s="197" t="s">
        <v>261</v>
      </c>
      <c r="D51" s="272">
        <f t="shared" ref="D51:D66" si="3">AVERAGE(K51,P51,U51,Z51,AE51,AJ51,AO51,AT51,AY51,BD51)</f>
        <v>350</v>
      </c>
      <c r="E51" s="343">
        <f>MAX(D51:D55)</f>
        <v>415</v>
      </c>
      <c r="F51" s="344">
        <f>$E$107/E51</f>
        <v>2710.8433734939758</v>
      </c>
      <c r="G51" s="344">
        <f>$E$108/E51</f>
        <v>3614.4578313253014</v>
      </c>
      <c r="L51" s="38"/>
      <c r="M51" s="35"/>
      <c r="Q51" s="38"/>
      <c r="R51" s="35"/>
      <c r="V51" s="38"/>
      <c r="W51" s="35"/>
      <c r="AA51" s="38"/>
      <c r="AB51" s="35"/>
      <c r="AF51" s="38"/>
      <c r="AG51" s="35"/>
      <c r="AI51" s="106"/>
      <c r="AK51" s="38"/>
      <c r="AL51" s="35">
        <v>4054925</v>
      </c>
      <c r="AM51" s="36">
        <v>42527</v>
      </c>
      <c r="AN51" s="36">
        <v>42564</v>
      </c>
      <c r="AO51" s="37">
        <v>350</v>
      </c>
      <c r="AP51" s="38"/>
      <c r="AQ51" s="35">
        <v>4060025</v>
      </c>
      <c r="AR51" s="36">
        <v>42751</v>
      </c>
      <c r="AS51" s="36">
        <v>42783</v>
      </c>
      <c r="AT51" s="37" t="s">
        <v>290</v>
      </c>
      <c r="AU51" s="38"/>
      <c r="AV51" s="35"/>
      <c r="AZ51" s="38"/>
      <c r="BA51" s="35"/>
      <c r="BE51" s="38"/>
      <c r="BF51" s="194"/>
      <c r="BJ51" s="193"/>
      <c r="BK51" s="194"/>
      <c r="BO51" s="193"/>
    </row>
    <row r="52" spans="1:67" s="37" customFormat="1" ht="16" x14ac:dyDescent="0.2">
      <c r="A52" s="77"/>
      <c r="B52" s="197" t="s">
        <v>260</v>
      </c>
      <c r="C52" s="197" t="s">
        <v>262</v>
      </c>
      <c r="D52" s="272">
        <f t="shared" si="3"/>
        <v>375</v>
      </c>
      <c r="E52" s="343"/>
      <c r="F52" s="346"/>
      <c r="G52" s="346"/>
      <c r="L52" s="38"/>
      <c r="M52" s="35"/>
      <c r="Q52" s="38"/>
      <c r="R52" s="35"/>
      <c r="V52" s="38"/>
      <c r="W52" s="35"/>
      <c r="AA52" s="38"/>
      <c r="AB52" s="35"/>
      <c r="AF52" s="38"/>
      <c r="AG52" s="35"/>
      <c r="AI52" s="106"/>
      <c r="AK52" s="38"/>
      <c r="AL52" s="35">
        <v>4054916</v>
      </c>
      <c r="AM52" s="36">
        <v>42527</v>
      </c>
      <c r="AN52" s="36">
        <v>42564</v>
      </c>
      <c r="AO52" s="37">
        <v>570</v>
      </c>
      <c r="AP52" s="38"/>
      <c r="AQ52" s="35">
        <v>4060073</v>
      </c>
      <c r="AR52" s="36">
        <v>42751</v>
      </c>
      <c r="AS52" s="36">
        <v>42783</v>
      </c>
      <c r="AT52" s="37">
        <v>180</v>
      </c>
      <c r="AU52" s="38"/>
      <c r="AV52" s="35"/>
      <c r="AZ52" s="38"/>
      <c r="BA52" s="35"/>
      <c r="BE52" s="38"/>
      <c r="BF52" s="194"/>
      <c r="BJ52" s="193"/>
      <c r="BK52" s="194"/>
      <c r="BO52" s="193"/>
    </row>
    <row r="53" spans="1:67" s="37" customFormat="1" ht="16" x14ac:dyDescent="0.2">
      <c r="A53" s="77"/>
      <c r="B53" s="197" t="s">
        <v>260</v>
      </c>
      <c r="C53" s="197" t="s">
        <v>263</v>
      </c>
      <c r="D53" s="272">
        <f t="shared" si="3"/>
        <v>340</v>
      </c>
      <c r="E53" s="343"/>
      <c r="F53" s="346"/>
      <c r="G53" s="346"/>
      <c r="L53" s="38"/>
      <c r="M53" s="35"/>
      <c r="Q53" s="38"/>
      <c r="R53" s="35"/>
      <c r="V53" s="38"/>
      <c r="W53" s="35"/>
      <c r="AA53" s="38"/>
      <c r="AB53" s="35"/>
      <c r="AF53" s="38"/>
      <c r="AG53" s="35"/>
      <c r="AI53" s="106"/>
      <c r="AK53" s="38"/>
      <c r="AL53" s="35">
        <v>4054923</v>
      </c>
      <c r="AM53" s="36">
        <v>42527</v>
      </c>
      <c r="AN53" s="36">
        <v>42564</v>
      </c>
      <c r="AO53" s="37">
        <v>340</v>
      </c>
      <c r="AP53" s="38"/>
      <c r="AQ53" s="35">
        <v>4060080</v>
      </c>
      <c r="AR53" s="36">
        <v>42751</v>
      </c>
      <c r="AS53" s="36">
        <v>42783</v>
      </c>
      <c r="AT53" s="37" t="s">
        <v>290</v>
      </c>
      <c r="AU53" s="38"/>
      <c r="AV53" s="35"/>
      <c r="AZ53" s="38"/>
      <c r="BA53" s="35"/>
      <c r="BE53" s="38"/>
      <c r="BF53" s="194"/>
      <c r="BJ53" s="193"/>
      <c r="BK53" s="194"/>
      <c r="BO53" s="193"/>
    </row>
    <row r="54" spans="1:67" s="37" customFormat="1" ht="16" x14ac:dyDescent="0.2">
      <c r="A54" s="77"/>
      <c r="B54" s="197" t="s">
        <v>260</v>
      </c>
      <c r="C54" s="197" t="s">
        <v>264</v>
      </c>
      <c r="D54" s="272">
        <f t="shared" si="3"/>
        <v>415</v>
      </c>
      <c r="E54" s="343"/>
      <c r="F54" s="346"/>
      <c r="G54" s="346"/>
      <c r="L54" s="38"/>
      <c r="M54" s="35"/>
      <c r="Q54" s="38"/>
      <c r="R54" s="35"/>
      <c r="V54" s="38"/>
      <c r="W54" s="35"/>
      <c r="AA54" s="38"/>
      <c r="AB54" s="35"/>
      <c r="AF54" s="38"/>
      <c r="AG54" s="35"/>
      <c r="AI54" s="106"/>
      <c r="AK54" s="38"/>
      <c r="AL54" s="35">
        <v>4054921</v>
      </c>
      <c r="AM54" s="36">
        <v>42527</v>
      </c>
      <c r="AN54" s="36">
        <v>42564</v>
      </c>
      <c r="AO54" s="37">
        <v>640</v>
      </c>
      <c r="AP54" s="38"/>
      <c r="AQ54" s="35">
        <v>4060004</v>
      </c>
      <c r="AR54" s="36">
        <v>42751</v>
      </c>
      <c r="AS54" s="36">
        <v>42783</v>
      </c>
      <c r="AT54" s="37">
        <v>190</v>
      </c>
      <c r="AU54" s="38"/>
      <c r="AV54" s="35"/>
      <c r="AZ54" s="38"/>
      <c r="BA54" s="35"/>
      <c r="BE54" s="38"/>
      <c r="BF54" s="194"/>
      <c r="BJ54" s="193"/>
      <c r="BK54" s="194"/>
      <c r="BO54" s="193"/>
    </row>
    <row r="55" spans="1:67" s="37" customFormat="1" ht="16" x14ac:dyDescent="0.2">
      <c r="A55" s="77"/>
      <c r="B55" s="197" t="s">
        <v>260</v>
      </c>
      <c r="C55" s="197" t="s">
        <v>265</v>
      </c>
      <c r="D55" s="272">
        <f t="shared" si="3"/>
        <v>300</v>
      </c>
      <c r="E55" s="343"/>
      <c r="F55" s="342"/>
      <c r="G55" s="342"/>
      <c r="L55" s="38"/>
      <c r="M55" s="35"/>
      <c r="Q55" s="38"/>
      <c r="R55" s="35"/>
      <c r="V55" s="38"/>
      <c r="W55" s="35"/>
      <c r="AA55" s="38"/>
      <c r="AB55" s="35"/>
      <c r="AF55" s="38"/>
      <c r="AG55" s="35"/>
      <c r="AI55" s="106"/>
      <c r="AK55" s="38"/>
      <c r="AL55" s="35">
        <v>4054947</v>
      </c>
      <c r="AM55" s="36">
        <v>42527</v>
      </c>
      <c r="AN55" s="36">
        <v>42564</v>
      </c>
      <c r="AO55" s="37">
        <v>300</v>
      </c>
      <c r="AP55" s="38"/>
      <c r="AQ55" s="35">
        <v>4060029</v>
      </c>
      <c r="AR55" s="36">
        <v>42751</v>
      </c>
      <c r="AS55" s="36">
        <v>42783</v>
      </c>
      <c r="AT55" s="37" t="s">
        <v>290</v>
      </c>
      <c r="AU55" s="38"/>
      <c r="AV55" s="35"/>
      <c r="AZ55" s="38"/>
      <c r="BA55" s="35"/>
      <c r="BE55" s="38"/>
      <c r="BF55" s="194"/>
      <c r="BJ55" s="193"/>
      <c r="BK55" s="194"/>
      <c r="BO55" s="193"/>
    </row>
    <row r="56" spans="1:67" s="33" customFormat="1" ht="16" x14ac:dyDescent="0.2">
      <c r="A56" s="76" t="s">
        <v>234</v>
      </c>
      <c r="B56" s="191" t="s">
        <v>267</v>
      </c>
      <c r="C56" s="191" t="s">
        <v>266</v>
      </c>
      <c r="D56" s="271">
        <f t="shared" si="3"/>
        <v>345</v>
      </c>
      <c r="E56" s="190">
        <f>D56</f>
        <v>345</v>
      </c>
      <c r="F56" s="192">
        <f>$E$107/E56</f>
        <v>3260.8695652173915</v>
      </c>
      <c r="G56" s="192">
        <f>$E$108/E56</f>
        <v>4347.826086956522</v>
      </c>
      <c r="L56" s="34"/>
      <c r="M56" s="31"/>
      <c r="Q56" s="34"/>
      <c r="R56" s="31"/>
      <c r="V56" s="34"/>
      <c r="W56" s="31"/>
      <c r="AA56" s="34"/>
      <c r="AB56" s="31"/>
      <c r="AF56" s="34"/>
      <c r="AG56" s="31"/>
      <c r="AK56" s="34"/>
      <c r="AL56" s="31">
        <v>4054904</v>
      </c>
      <c r="AM56" s="32">
        <v>42527</v>
      </c>
      <c r="AN56" s="32">
        <v>42564</v>
      </c>
      <c r="AO56" s="33">
        <v>570</v>
      </c>
      <c r="AP56" s="34"/>
      <c r="AQ56" s="31">
        <v>4060074</v>
      </c>
      <c r="AR56" s="32">
        <v>42751</v>
      </c>
      <c r="AS56" s="32">
        <v>42783</v>
      </c>
      <c r="AT56" s="33">
        <v>120</v>
      </c>
      <c r="AU56" s="34"/>
      <c r="AV56" s="31"/>
      <c r="AZ56" s="34"/>
      <c r="BA56" s="31"/>
      <c r="BE56" s="34"/>
      <c r="BF56" s="188"/>
      <c r="BJ56" s="187"/>
      <c r="BK56" s="188"/>
      <c r="BO56" s="187"/>
    </row>
    <row r="57" spans="1:67" s="37" customFormat="1" ht="16" x14ac:dyDescent="0.2">
      <c r="A57" s="77" t="s">
        <v>234</v>
      </c>
      <c r="B57" s="197" t="s">
        <v>296</v>
      </c>
      <c r="C57" s="197" t="s">
        <v>268</v>
      </c>
      <c r="D57" s="272">
        <f t="shared" si="3"/>
        <v>14</v>
      </c>
      <c r="E57" s="343">
        <f>MAX(D57:D58)</f>
        <v>14</v>
      </c>
      <c r="F57" s="344">
        <f>$E$107/E57</f>
        <v>80357.142857142855</v>
      </c>
      <c r="G57" s="344">
        <f>$E$108/E57</f>
        <v>107142.85714285714</v>
      </c>
      <c r="L57" s="38"/>
      <c r="M57" s="35"/>
      <c r="Q57" s="38"/>
      <c r="R57" s="35"/>
      <c r="V57" s="38"/>
      <c r="W57" s="35"/>
      <c r="AA57" s="38"/>
      <c r="AB57" s="35"/>
      <c r="AF57" s="38"/>
      <c r="AG57" s="35"/>
      <c r="AK57" s="38"/>
      <c r="AL57" s="35">
        <v>4054987</v>
      </c>
      <c r="AM57" s="36">
        <v>42527</v>
      </c>
      <c r="AN57" s="36">
        <v>42565</v>
      </c>
      <c r="AO57" s="37">
        <v>14</v>
      </c>
      <c r="AP57" s="38"/>
      <c r="AQ57" s="35"/>
      <c r="AU57" s="38"/>
      <c r="AV57" s="35"/>
      <c r="AZ57" s="38"/>
      <c r="BA57" s="35"/>
      <c r="BE57" s="38"/>
      <c r="BF57" s="194"/>
      <c r="BJ57" s="193"/>
      <c r="BK57" s="194"/>
      <c r="BO57" s="193"/>
    </row>
    <row r="58" spans="1:67" s="37" customFormat="1" ht="16" x14ac:dyDescent="0.2">
      <c r="A58" s="77"/>
      <c r="B58" s="197" t="s">
        <v>296</v>
      </c>
      <c r="C58" s="197" t="s">
        <v>269</v>
      </c>
      <c r="D58" s="272">
        <f t="shared" si="3"/>
        <v>10</v>
      </c>
      <c r="E58" s="343"/>
      <c r="F58" s="342"/>
      <c r="G58" s="342"/>
      <c r="L58" s="38"/>
      <c r="M58" s="35"/>
      <c r="Q58" s="38"/>
      <c r="R58" s="35"/>
      <c r="V58" s="38"/>
      <c r="W58" s="35"/>
      <c r="AA58" s="38"/>
      <c r="AB58" s="35"/>
      <c r="AF58" s="38"/>
      <c r="AG58" s="35"/>
      <c r="AK58" s="38"/>
      <c r="AL58" s="35">
        <v>4054915</v>
      </c>
      <c r="AM58" s="36">
        <v>42527</v>
      </c>
      <c r="AN58" s="36">
        <v>42565</v>
      </c>
      <c r="AO58" s="37">
        <v>10</v>
      </c>
      <c r="AP58" s="38"/>
      <c r="AQ58" s="35"/>
      <c r="AU58" s="38"/>
      <c r="AV58" s="35"/>
      <c r="AZ58" s="38"/>
      <c r="BA58" s="35"/>
      <c r="BE58" s="38"/>
      <c r="BF58" s="194"/>
      <c r="BJ58" s="193"/>
      <c r="BK58" s="194"/>
      <c r="BO58" s="193"/>
    </row>
    <row r="59" spans="1:67" s="33" customFormat="1" ht="16" x14ac:dyDescent="0.2">
      <c r="A59" s="76" t="s">
        <v>234</v>
      </c>
      <c r="B59" s="191" t="s">
        <v>270</v>
      </c>
      <c r="C59" s="191" t="s">
        <v>271</v>
      </c>
      <c r="D59" s="271">
        <f t="shared" si="3"/>
        <v>36</v>
      </c>
      <c r="E59" s="336">
        <f>MAX(D59:D64)</f>
        <v>195</v>
      </c>
      <c r="F59" s="337">
        <f>$E$107/E59</f>
        <v>5769.2307692307695</v>
      </c>
      <c r="G59" s="337">
        <f>$E$108/E59</f>
        <v>7692.3076923076924</v>
      </c>
      <c r="L59" s="34"/>
      <c r="M59" s="31"/>
      <c r="Q59" s="34"/>
      <c r="R59" s="31"/>
      <c r="V59" s="34"/>
      <c r="W59" s="31"/>
      <c r="AA59" s="34"/>
      <c r="AB59" s="31"/>
      <c r="AF59" s="34"/>
      <c r="AG59" s="31"/>
      <c r="AK59" s="34"/>
      <c r="AL59" s="31">
        <v>4054934</v>
      </c>
      <c r="AM59" s="32">
        <v>42527</v>
      </c>
      <c r="AN59" s="32">
        <v>42566</v>
      </c>
      <c r="AO59" s="33">
        <v>27</v>
      </c>
      <c r="AP59" s="34"/>
      <c r="AQ59" s="31">
        <v>4060061</v>
      </c>
      <c r="AR59" s="32">
        <v>42751</v>
      </c>
      <c r="AS59" s="32">
        <v>42788</v>
      </c>
      <c r="AT59" s="33">
        <v>45</v>
      </c>
      <c r="AU59" s="34"/>
      <c r="AV59" s="31"/>
      <c r="AZ59" s="34"/>
      <c r="BA59" s="31"/>
      <c r="BE59" s="34"/>
      <c r="BF59" s="188"/>
      <c r="BJ59" s="187"/>
      <c r="BK59" s="188"/>
      <c r="BO59" s="187"/>
    </row>
    <row r="60" spans="1:67" s="33" customFormat="1" ht="16" x14ac:dyDescent="0.2">
      <c r="A60" s="76"/>
      <c r="B60" s="191" t="s">
        <v>270</v>
      </c>
      <c r="C60" s="191" t="s">
        <v>272</v>
      </c>
      <c r="D60" s="271">
        <f t="shared" si="3"/>
        <v>72.5</v>
      </c>
      <c r="E60" s="336"/>
      <c r="F60" s="345"/>
      <c r="G60" s="345"/>
      <c r="L60" s="34"/>
      <c r="M60" s="31"/>
      <c r="Q60" s="34"/>
      <c r="R60" s="31"/>
      <c r="V60" s="34"/>
      <c r="W60" s="31"/>
      <c r="AA60" s="34"/>
      <c r="AB60" s="31"/>
      <c r="AF60" s="34"/>
      <c r="AG60" s="31"/>
      <c r="AK60" s="34"/>
      <c r="AL60" s="31">
        <v>4054977</v>
      </c>
      <c r="AM60" s="32">
        <v>42527</v>
      </c>
      <c r="AN60" s="32">
        <v>42566</v>
      </c>
      <c r="AO60" s="33">
        <v>54</v>
      </c>
      <c r="AP60" s="34"/>
      <c r="AQ60" s="31">
        <v>4060059</v>
      </c>
      <c r="AR60" s="32">
        <v>42751</v>
      </c>
      <c r="AS60" s="32">
        <v>42788</v>
      </c>
      <c r="AT60" s="33">
        <v>91</v>
      </c>
      <c r="AU60" s="34"/>
      <c r="AV60" s="31"/>
      <c r="AZ60" s="34"/>
      <c r="BA60" s="31"/>
      <c r="BE60" s="34"/>
      <c r="BF60" s="188"/>
      <c r="BJ60" s="187"/>
      <c r="BK60" s="188"/>
      <c r="BO60" s="187"/>
    </row>
    <row r="61" spans="1:67" s="33" customFormat="1" ht="16" x14ac:dyDescent="0.2">
      <c r="A61" s="76"/>
      <c r="B61" s="191" t="s">
        <v>270</v>
      </c>
      <c r="C61" s="191" t="s">
        <v>273</v>
      </c>
      <c r="D61" s="271">
        <f t="shared" si="3"/>
        <v>125</v>
      </c>
      <c r="E61" s="336"/>
      <c r="F61" s="345"/>
      <c r="G61" s="345"/>
      <c r="L61" s="34"/>
      <c r="M61" s="31"/>
      <c r="Q61" s="34"/>
      <c r="R61" s="31"/>
      <c r="V61" s="34"/>
      <c r="W61" s="31"/>
      <c r="AA61" s="34"/>
      <c r="AB61" s="31"/>
      <c r="AF61" s="34"/>
      <c r="AG61" s="31"/>
      <c r="AK61" s="34"/>
      <c r="AL61" s="31">
        <v>4054906</v>
      </c>
      <c r="AM61" s="32">
        <v>42527</v>
      </c>
      <c r="AN61" s="32">
        <v>42566</v>
      </c>
      <c r="AO61" s="33">
        <v>120</v>
      </c>
      <c r="AP61" s="34"/>
      <c r="AQ61" s="31">
        <v>4060056</v>
      </c>
      <c r="AR61" s="32">
        <v>42751</v>
      </c>
      <c r="AS61" s="32">
        <v>42788</v>
      </c>
      <c r="AT61" s="33">
        <v>130</v>
      </c>
      <c r="AU61" s="34"/>
      <c r="AV61" s="31"/>
      <c r="AZ61" s="34"/>
      <c r="BA61" s="31"/>
      <c r="BE61" s="34"/>
      <c r="BF61" s="188"/>
      <c r="BJ61" s="187"/>
      <c r="BK61" s="188"/>
      <c r="BO61" s="187"/>
    </row>
    <row r="62" spans="1:67" s="33" customFormat="1" ht="16" x14ac:dyDescent="0.2">
      <c r="A62" s="76"/>
      <c r="B62" s="191" t="s">
        <v>270</v>
      </c>
      <c r="C62" s="191" t="s">
        <v>274</v>
      </c>
      <c r="D62" s="271">
        <f t="shared" si="3"/>
        <v>195</v>
      </c>
      <c r="E62" s="336"/>
      <c r="F62" s="345"/>
      <c r="G62" s="345"/>
      <c r="L62" s="34"/>
      <c r="M62" s="31"/>
      <c r="Q62" s="34"/>
      <c r="R62" s="31"/>
      <c r="V62" s="34"/>
      <c r="W62" s="31"/>
      <c r="AA62" s="34"/>
      <c r="AB62" s="31"/>
      <c r="AF62" s="34"/>
      <c r="AG62" s="31"/>
      <c r="AK62" s="34"/>
      <c r="AL62" s="31">
        <v>4054911</v>
      </c>
      <c r="AM62" s="32">
        <v>42527</v>
      </c>
      <c r="AN62" s="32">
        <v>42566</v>
      </c>
      <c r="AO62" s="33">
        <v>180</v>
      </c>
      <c r="AP62" s="34"/>
      <c r="AQ62" s="31">
        <v>4060068</v>
      </c>
      <c r="AR62" s="32">
        <v>42751</v>
      </c>
      <c r="AS62" s="32">
        <v>42788</v>
      </c>
      <c r="AT62" s="33">
        <v>210</v>
      </c>
      <c r="AU62" s="34"/>
      <c r="AV62" s="31"/>
      <c r="AZ62" s="34"/>
      <c r="BA62" s="31"/>
      <c r="BE62" s="34"/>
      <c r="BF62" s="188"/>
      <c r="BJ62" s="187"/>
      <c r="BK62" s="188"/>
      <c r="BO62" s="187"/>
    </row>
    <row r="63" spans="1:67" s="33" customFormat="1" ht="16" x14ac:dyDescent="0.2">
      <c r="A63" s="76"/>
      <c r="B63" s="191" t="s">
        <v>270</v>
      </c>
      <c r="C63" s="191" t="s">
        <v>275</v>
      </c>
      <c r="D63" s="271">
        <f t="shared" si="3"/>
        <v>56.5</v>
      </c>
      <c r="E63" s="336"/>
      <c r="F63" s="345"/>
      <c r="G63" s="345"/>
      <c r="L63" s="34"/>
      <c r="M63" s="31"/>
      <c r="Q63" s="34"/>
      <c r="R63" s="31"/>
      <c r="V63" s="34"/>
      <c r="W63" s="31"/>
      <c r="AA63" s="34"/>
      <c r="AB63" s="31"/>
      <c r="AF63" s="34"/>
      <c r="AG63" s="31"/>
      <c r="AK63" s="34"/>
      <c r="AL63" s="31">
        <v>4054903</v>
      </c>
      <c r="AM63" s="32">
        <v>42527</v>
      </c>
      <c r="AN63" s="32">
        <v>42566</v>
      </c>
      <c r="AO63" s="33">
        <v>54</v>
      </c>
      <c r="AP63" s="34"/>
      <c r="AQ63" s="31">
        <v>4060021</v>
      </c>
      <c r="AR63" s="32">
        <v>42751</v>
      </c>
      <c r="AS63" s="32">
        <v>42788</v>
      </c>
      <c r="AT63" s="33">
        <v>59</v>
      </c>
      <c r="AU63" s="34"/>
      <c r="AV63" s="31"/>
      <c r="AZ63" s="34"/>
      <c r="BA63" s="31"/>
      <c r="BE63" s="34"/>
      <c r="BF63" s="188"/>
      <c r="BJ63" s="187"/>
      <c r="BK63" s="188"/>
      <c r="BO63" s="187"/>
    </row>
    <row r="64" spans="1:67" s="33" customFormat="1" ht="16" x14ac:dyDescent="0.2">
      <c r="A64" s="76"/>
      <c r="B64" s="191" t="s">
        <v>270</v>
      </c>
      <c r="C64" s="191" t="s">
        <v>276</v>
      </c>
      <c r="D64" s="271">
        <f t="shared" si="3"/>
        <v>44</v>
      </c>
      <c r="E64" s="336"/>
      <c r="F64" s="338"/>
      <c r="G64" s="338"/>
      <c r="L64" s="34"/>
      <c r="M64" s="31"/>
      <c r="Q64" s="34"/>
      <c r="R64" s="31"/>
      <c r="V64" s="34"/>
      <c r="W64" s="31"/>
      <c r="AA64" s="34"/>
      <c r="AB64" s="31"/>
      <c r="AF64" s="34"/>
      <c r="AG64" s="31"/>
      <c r="AK64" s="34"/>
      <c r="AL64" s="31">
        <v>4054984</v>
      </c>
      <c r="AM64" s="32">
        <v>42527</v>
      </c>
      <c r="AN64" s="32">
        <v>42566</v>
      </c>
      <c r="AO64" s="33">
        <v>48</v>
      </c>
      <c r="AP64" s="34"/>
      <c r="AQ64" s="31">
        <v>4060003</v>
      </c>
      <c r="AR64" s="32">
        <v>42751</v>
      </c>
      <c r="AS64" s="32">
        <v>42788</v>
      </c>
      <c r="AT64" s="33">
        <v>40</v>
      </c>
      <c r="AU64" s="34"/>
      <c r="AV64" s="31"/>
      <c r="AZ64" s="34"/>
      <c r="BA64" s="31"/>
      <c r="BE64" s="34"/>
      <c r="BF64" s="188"/>
      <c r="BJ64" s="187"/>
      <c r="BK64" s="188"/>
      <c r="BO64" s="187"/>
    </row>
    <row r="65" spans="1:67" s="37" customFormat="1" ht="16" x14ac:dyDescent="0.2">
      <c r="A65" s="77" t="s">
        <v>234</v>
      </c>
      <c r="B65" s="197" t="s">
        <v>277</v>
      </c>
      <c r="C65" s="197" t="s">
        <v>278</v>
      </c>
      <c r="D65" s="272">
        <f t="shared" si="3"/>
        <v>252.5</v>
      </c>
      <c r="E65" s="343">
        <f>MAX(D65:D66)</f>
        <v>342.5</v>
      </c>
      <c r="F65" s="344">
        <f>$E$107/E65</f>
        <v>3284.6715328467153</v>
      </c>
      <c r="G65" s="344">
        <f>$E$108/E65</f>
        <v>4379.5620437956204</v>
      </c>
      <c r="L65" s="38"/>
      <c r="M65" s="35"/>
      <c r="Q65" s="38"/>
      <c r="R65" s="35"/>
      <c r="V65" s="38"/>
      <c r="W65" s="35"/>
      <c r="AA65" s="38"/>
      <c r="AB65" s="35"/>
      <c r="AF65" s="38"/>
      <c r="AG65" s="35"/>
      <c r="AK65" s="38"/>
      <c r="AL65" s="35">
        <v>4054957</v>
      </c>
      <c r="AM65" s="36">
        <v>42527</v>
      </c>
      <c r="AN65" s="36">
        <v>42566</v>
      </c>
      <c r="AO65" s="37">
        <v>470</v>
      </c>
      <c r="AP65" s="38"/>
      <c r="AQ65" s="35">
        <v>4060032</v>
      </c>
      <c r="AR65" s="36">
        <v>42751</v>
      </c>
      <c r="AS65" s="36">
        <v>42788</v>
      </c>
      <c r="AT65" s="37">
        <v>35</v>
      </c>
      <c r="AU65" s="38">
        <v>419</v>
      </c>
      <c r="AV65" s="35"/>
      <c r="AZ65" s="38"/>
      <c r="BA65" s="35"/>
      <c r="BE65" s="38"/>
      <c r="BF65" s="194"/>
      <c r="BJ65" s="193"/>
      <c r="BK65" s="194"/>
      <c r="BO65" s="193"/>
    </row>
    <row r="66" spans="1:67" s="37" customFormat="1" ht="16" x14ac:dyDescent="0.2">
      <c r="A66" s="77"/>
      <c r="B66" s="197" t="s">
        <v>277</v>
      </c>
      <c r="C66" s="197" t="s">
        <v>279</v>
      </c>
      <c r="D66" s="272">
        <f t="shared" si="3"/>
        <v>342.5</v>
      </c>
      <c r="E66" s="343"/>
      <c r="F66" s="342"/>
      <c r="G66" s="342"/>
      <c r="L66" s="38"/>
      <c r="M66" s="35"/>
      <c r="Q66" s="38"/>
      <c r="R66" s="35"/>
      <c r="V66" s="38"/>
      <c r="W66" s="35"/>
      <c r="AA66" s="38"/>
      <c r="AB66" s="35"/>
      <c r="AF66" s="38"/>
      <c r="AG66" s="35"/>
      <c r="AK66" s="38"/>
      <c r="AL66" s="35">
        <v>4054951</v>
      </c>
      <c r="AM66" s="36">
        <v>42527</v>
      </c>
      <c r="AN66" s="36">
        <v>42566</v>
      </c>
      <c r="AO66" s="37">
        <v>75</v>
      </c>
      <c r="AP66" s="38"/>
      <c r="AQ66" s="35">
        <v>4060019</v>
      </c>
      <c r="AR66" s="36">
        <v>42751</v>
      </c>
      <c r="AS66" s="36">
        <v>42788</v>
      </c>
      <c r="AT66" s="37">
        <v>610</v>
      </c>
      <c r="AU66" s="38"/>
      <c r="AV66" s="35"/>
      <c r="AZ66" s="38"/>
      <c r="BA66" s="35"/>
      <c r="BE66" s="38"/>
      <c r="BF66" s="194"/>
      <c r="BJ66" s="193"/>
      <c r="BK66" s="194"/>
      <c r="BO66" s="193"/>
    </row>
    <row r="67" spans="1:67" s="33" customFormat="1" ht="16" x14ac:dyDescent="0.2">
      <c r="A67" s="76" t="s">
        <v>234</v>
      </c>
      <c r="B67" s="191" t="s">
        <v>291</v>
      </c>
      <c r="C67" s="191" t="s">
        <v>292</v>
      </c>
      <c r="D67" s="271">
        <f>AVERAGE(K67,P67,U67,Z67)</f>
        <v>49</v>
      </c>
      <c r="E67" s="336">
        <f>MAX(D67:D70)</f>
        <v>5400</v>
      </c>
      <c r="F67" s="337">
        <f>$E$107/E67</f>
        <v>208.33333333333334</v>
      </c>
      <c r="G67" s="337">
        <f>$E$108/E67</f>
        <v>277.77777777777777</v>
      </c>
      <c r="L67" s="34"/>
      <c r="M67" s="31">
        <v>4088365</v>
      </c>
      <c r="N67" s="32">
        <v>40454</v>
      </c>
      <c r="O67" s="32">
        <v>43777</v>
      </c>
      <c r="P67" s="33">
        <v>49</v>
      </c>
      <c r="Q67" s="34">
        <v>46</v>
      </c>
      <c r="R67" s="31"/>
      <c r="V67" s="34"/>
      <c r="W67" s="31"/>
      <c r="AA67" s="34"/>
      <c r="AB67" s="31"/>
      <c r="AF67" s="34"/>
      <c r="AG67" s="31"/>
      <c r="AK67" s="34"/>
      <c r="AL67" s="31"/>
      <c r="AP67" s="34"/>
      <c r="AQ67" s="31"/>
      <c r="AU67" s="34"/>
      <c r="AV67" s="31"/>
      <c r="AZ67" s="34"/>
      <c r="BA67" s="31"/>
      <c r="BE67" s="34"/>
      <c r="BF67" s="188"/>
      <c r="BJ67" s="187"/>
      <c r="BK67" s="188"/>
      <c r="BO67" s="187"/>
    </row>
    <row r="68" spans="1:67" s="33" customFormat="1" ht="16" x14ac:dyDescent="0.2">
      <c r="A68" s="76"/>
      <c r="B68" s="191" t="s">
        <v>291</v>
      </c>
      <c r="C68" s="191" t="s">
        <v>293</v>
      </c>
      <c r="D68" s="271">
        <f>AVERAGE(K68,P68,U68,Z68)</f>
        <v>2500</v>
      </c>
      <c r="E68" s="336"/>
      <c r="F68" s="345"/>
      <c r="G68" s="345"/>
      <c r="L68" s="34"/>
      <c r="M68" s="31">
        <v>4088357</v>
      </c>
      <c r="N68" s="32">
        <v>40454</v>
      </c>
      <c r="O68" s="32">
        <v>43777</v>
      </c>
      <c r="P68" s="33">
        <v>2500</v>
      </c>
      <c r="Q68" s="34"/>
      <c r="R68" s="31"/>
      <c r="V68" s="34"/>
      <c r="W68" s="31"/>
      <c r="AA68" s="34"/>
      <c r="AB68" s="31"/>
      <c r="AF68" s="34"/>
      <c r="AG68" s="31"/>
      <c r="AK68" s="34"/>
      <c r="AL68" s="31"/>
      <c r="AP68" s="34"/>
      <c r="AQ68" s="31"/>
      <c r="AU68" s="34"/>
      <c r="AV68" s="31"/>
      <c r="AZ68" s="34"/>
      <c r="BA68" s="31"/>
      <c r="BE68" s="34"/>
      <c r="BF68" s="188"/>
      <c r="BJ68" s="187"/>
      <c r="BK68" s="188"/>
      <c r="BO68" s="187"/>
    </row>
    <row r="69" spans="1:67" s="33" customFormat="1" ht="16" x14ac:dyDescent="0.2">
      <c r="A69" s="76"/>
      <c r="B69" s="191" t="s">
        <v>291</v>
      </c>
      <c r="C69" s="191" t="s">
        <v>294</v>
      </c>
      <c r="D69" s="271">
        <f>AVERAGE(K69,P69,U69,Z69)</f>
        <v>5400</v>
      </c>
      <c r="E69" s="336"/>
      <c r="F69" s="345"/>
      <c r="G69" s="345"/>
      <c r="L69" s="34"/>
      <c r="M69" s="31">
        <v>4088394</v>
      </c>
      <c r="N69" s="32">
        <v>40454</v>
      </c>
      <c r="O69" s="32">
        <v>43777</v>
      </c>
      <c r="P69" s="33">
        <v>5400</v>
      </c>
      <c r="Q69" s="34"/>
      <c r="R69" s="31"/>
      <c r="V69" s="34"/>
      <c r="W69" s="31"/>
      <c r="AA69" s="34"/>
      <c r="AB69" s="31"/>
      <c r="AF69" s="34"/>
      <c r="AG69" s="31"/>
      <c r="AK69" s="34"/>
      <c r="AL69" s="31"/>
      <c r="AP69" s="34"/>
      <c r="AQ69" s="31"/>
      <c r="AU69" s="34"/>
      <c r="AV69" s="31"/>
      <c r="AZ69" s="34"/>
      <c r="BA69" s="31"/>
      <c r="BE69" s="34"/>
      <c r="BF69" s="188"/>
      <c r="BJ69" s="187"/>
      <c r="BK69" s="188"/>
      <c r="BO69" s="187"/>
    </row>
    <row r="70" spans="1:67" s="33" customFormat="1" ht="16" x14ac:dyDescent="0.2">
      <c r="A70" s="76"/>
      <c r="B70" s="191" t="s">
        <v>291</v>
      </c>
      <c r="C70" s="191" t="s">
        <v>295</v>
      </c>
      <c r="D70" s="271">
        <f>AVERAGE(K70,P70,U70,Z70)</f>
        <v>180</v>
      </c>
      <c r="E70" s="337"/>
      <c r="F70" s="338"/>
      <c r="G70" s="338"/>
      <c r="L70" s="34"/>
      <c r="M70" s="31">
        <v>4088331</v>
      </c>
      <c r="N70" s="32">
        <v>40454</v>
      </c>
      <c r="O70" s="32">
        <v>43777</v>
      </c>
      <c r="P70" s="33">
        <v>180</v>
      </c>
      <c r="Q70" s="34"/>
      <c r="R70" s="31"/>
      <c r="V70" s="34"/>
      <c r="W70" s="31"/>
      <c r="AA70" s="34"/>
      <c r="AB70" s="31"/>
      <c r="AF70" s="34"/>
      <c r="AG70" s="31"/>
      <c r="AK70" s="34"/>
      <c r="AL70" s="31"/>
      <c r="AP70" s="34"/>
      <c r="AQ70" s="31"/>
      <c r="AU70" s="34"/>
      <c r="AV70" s="31"/>
      <c r="AZ70" s="34"/>
      <c r="BA70" s="31"/>
      <c r="BE70" s="34"/>
      <c r="BF70" s="188"/>
      <c r="BJ70" s="187"/>
      <c r="BK70" s="188"/>
      <c r="BO70" s="187"/>
    </row>
    <row r="71" spans="1:67" s="37" customFormat="1" ht="16" x14ac:dyDescent="0.2">
      <c r="A71" s="77" t="s">
        <v>235</v>
      </c>
      <c r="B71" s="197" t="s">
        <v>317</v>
      </c>
      <c r="C71" s="197" t="s">
        <v>319</v>
      </c>
      <c r="D71" s="272">
        <f>AVERAGE(K71,P71,U71,Z71,AE71,AJ71,AO71,AT71,AY71,BD71)</f>
        <v>440</v>
      </c>
      <c r="E71" s="196">
        <f>MAX(D71)</f>
        <v>440</v>
      </c>
      <c r="F71" s="195">
        <f>$E$107/E71</f>
        <v>2556.818181818182</v>
      </c>
      <c r="G71" s="195">
        <f>$E$108/E71</f>
        <v>3409.090909090909</v>
      </c>
      <c r="L71" s="38"/>
      <c r="M71" s="35"/>
      <c r="Q71" s="38"/>
      <c r="R71" s="35"/>
      <c r="V71" s="38"/>
      <c r="W71" s="35"/>
      <c r="AA71" s="38"/>
      <c r="AB71" s="35"/>
      <c r="AF71" s="38"/>
      <c r="AG71" s="35"/>
      <c r="AK71" s="38"/>
      <c r="AL71" s="35"/>
      <c r="AP71" s="38"/>
      <c r="AQ71" s="35"/>
      <c r="AU71" s="38"/>
      <c r="AV71" s="35">
        <v>4095149</v>
      </c>
      <c r="AW71" s="36">
        <v>44082</v>
      </c>
      <c r="AX71" s="36">
        <v>44116</v>
      </c>
      <c r="AY71" s="37">
        <v>440</v>
      </c>
      <c r="AZ71" s="38">
        <v>576</v>
      </c>
      <c r="BA71" s="35"/>
      <c r="BE71" s="38"/>
      <c r="BF71" s="194"/>
      <c r="BJ71" s="193"/>
      <c r="BK71" s="194"/>
      <c r="BO71" s="193"/>
    </row>
    <row r="72" spans="1:67" s="33" customFormat="1" ht="16" x14ac:dyDescent="0.2">
      <c r="A72" s="76" t="s">
        <v>235</v>
      </c>
      <c r="B72" s="191" t="s">
        <v>339</v>
      </c>
      <c r="C72" s="191" t="s">
        <v>340</v>
      </c>
      <c r="D72" s="271">
        <f>AVERAGE(K72,P72,U72,Z72,AE72,AJ72,AO72,AT72,AY72,BD72)</f>
        <v>380</v>
      </c>
      <c r="E72" s="190">
        <f>MAX(D72)</f>
        <v>380</v>
      </c>
      <c r="F72" s="192">
        <f>$E$107/E72</f>
        <v>2960.5263157894738</v>
      </c>
      <c r="G72" s="192">
        <f>$E$108/E72</f>
        <v>3947.3684210526317</v>
      </c>
      <c r="L72" s="34"/>
      <c r="M72" s="31"/>
      <c r="Q72" s="34"/>
      <c r="R72" s="31"/>
      <c r="V72" s="34"/>
      <c r="W72" s="31"/>
      <c r="AA72" s="34"/>
      <c r="AB72" s="31"/>
      <c r="AF72" s="34"/>
      <c r="AG72" s="31"/>
      <c r="AK72" s="34"/>
      <c r="AL72" s="31"/>
      <c r="AP72" s="34"/>
      <c r="AQ72" s="31"/>
      <c r="AU72" s="34"/>
      <c r="AV72" s="31"/>
      <c r="AZ72" s="34"/>
      <c r="BA72" s="31">
        <v>4111129</v>
      </c>
      <c r="BB72" s="32">
        <v>44767</v>
      </c>
      <c r="BC72" s="32">
        <v>44805</v>
      </c>
      <c r="BD72" s="33">
        <v>380</v>
      </c>
      <c r="BE72" s="34">
        <v>505</v>
      </c>
      <c r="BF72" s="188"/>
      <c r="BJ72" s="187"/>
      <c r="BK72" s="188"/>
      <c r="BO72" s="187"/>
    </row>
    <row r="73" spans="1:67" s="33" customFormat="1" ht="16" x14ac:dyDescent="0.2">
      <c r="A73" s="76"/>
      <c r="B73" s="191" t="s">
        <v>339</v>
      </c>
      <c r="C73" s="191" t="s">
        <v>338</v>
      </c>
      <c r="D73" s="271">
        <f>AVERAGE(K73,P73,U73,Z73,AE73,AJ73,AO73,AT73,AY73,BD73)</f>
        <v>500</v>
      </c>
      <c r="E73" s="190">
        <f>MAX(D73)</f>
        <v>500</v>
      </c>
      <c r="F73" s="190">
        <f>$E$107/E73</f>
        <v>2250</v>
      </c>
      <c r="G73" s="190">
        <f>$E$108/E73</f>
        <v>3000</v>
      </c>
      <c r="L73" s="34"/>
      <c r="M73" s="31"/>
      <c r="Q73" s="34"/>
      <c r="R73" s="31"/>
      <c r="V73" s="34"/>
      <c r="W73" s="31"/>
      <c r="AA73" s="34"/>
      <c r="AB73" s="31"/>
      <c r="AF73" s="34"/>
      <c r="AG73" s="31"/>
      <c r="AK73" s="34"/>
      <c r="AL73" s="31"/>
      <c r="AP73" s="34"/>
      <c r="AQ73" s="31"/>
      <c r="AU73" s="34"/>
      <c r="AV73" s="31"/>
      <c r="AZ73" s="34"/>
      <c r="BA73" s="31">
        <v>4111128</v>
      </c>
      <c r="BB73" s="32">
        <v>44767</v>
      </c>
      <c r="BC73" s="32">
        <v>44805</v>
      </c>
      <c r="BD73" s="33">
        <v>500</v>
      </c>
      <c r="BE73" s="34"/>
      <c r="BF73" s="188"/>
      <c r="BJ73" s="187"/>
      <c r="BK73" s="188"/>
      <c r="BO73" s="187"/>
    </row>
    <row r="74" spans="1:67" s="33" customFormat="1" ht="16" hidden="1" x14ac:dyDescent="0.2">
      <c r="D74" s="189"/>
      <c r="E74" s="189"/>
      <c r="F74" s="189"/>
      <c r="G74" s="189"/>
      <c r="H74" s="31"/>
      <c r="L74" s="34"/>
      <c r="M74" s="31"/>
      <c r="R74" s="188"/>
      <c r="W74" s="188"/>
      <c r="AA74" s="187"/>
      <c r="AB74" s="188"/>
      <c r="AF74" s="187"/>
      <c r="AG74" s="188"/>
      <c r="AK74" s="187"/>
      <c r="AL74" s="188"/>
      <c r="AP74" s="187"/>
      <c r="AQ74" s="188"/>
      <c r="AU74" s="187"/>
      <c r="AV74" s="188"/>
      <c r="AZ74" s="187"/>
      <c r="BA74" s="188"/>
      <c r="BE74" s="187"/>
      <c r="BF74" s="188"/>
      <c r="BJ74" s="187"/>
      <c r="BK74" s="188"/>
      <c r="BO74" s="187"/>
    </row>
    <row r="75" spans="1:67" s="33" customFormat="1" ht="16" hidden="1" x14ac:dyDescent="0.2">
      <c r="D75" s="189"/>
      <c r="E75" s="189"/>
      <c r="F75" s="189"/>
      <c r="G75" s="189"/>
      <c r="H75" s="31"/>
      <c r="L75" s="34"/>
      <c r="M75" s="31"/>
      <c r="R75" s="188"/>
      <c r="W75" s="188"/>
      <c r="AA75" s="187"/>
      <c r="AB75" s="188"/>
      <c r="AF75" s="187"/>
      <c r="AG75" s="188"/>
      <c r="AK75" s="187"/>
      <c r="AL75" s="188"/>
      <c r="AP75" s="187"/>
      <c r="AQ75" s="188"/>
      <c r="AU75" s="187"/>
      <c r="AV75" s="188"/>
      <c r="AZ75" s="187"/>
      <c r="BA75" s="188"/>
      <c r="BE75" s="187"/>
      <c r="BF75" s="188"/>
      <c r="BJ75" s="187"/>
      <c r="BK75" s="188"/>
      <c r="BO75" s="187"/>
    </row>
    <row r="76" spans="1:67" s="33" customFormat="1" ht="16" hidden="1" x14ac:dyDescent="0.2">
      <c r="D76" s="189"/>
      <c r="E76" s="189"/>
      <c r="F76" s="189"/>
      <c r="G76" s="189"/>
      <c r="H76" s="31"/>
      <c r="L76" s="34"/>
      <c r="M76" s="31"/>
      <c r="R76" s="188"/>
      <c r="W76" s="188"/>
      <c r="AA76" s="187"/>
      <c r="AB76" s="188"/>
      <c r="AF76" s="187"/>
      <c r="AG76" s="188"/>
      <c r="AK76" s="187"/>
      <c r="AL76" s="188"/>
      <c r="AP76" s="187"/>
      <c r="AQ76" s="188"/>
      <c r="AU76" s="187"/>
      <c r="AV76" s="188"/>
      <c r="AZ76" s="187"/>
      <c r="BA76" s="188"/>
      <c r="BE76" s="187"/>
      <c r="BF76" s="188"/>
      <c r="BJ76" s="187"/>
      <c r="BK76" s="188"/>
      <c r="BO76" s="187"/>
    </row>
    <row r="77" spans="1:67" s="33" customFormat="1" ht="16" hidden="1" x14ac:dyDescent="0.2">
      <c r="D77" s="189"/>
      <c r="E77" s="189"/>
      <c r="F77" s="189"/>
      <c r="G77" s="189"/>
      <c r="H77" s="31"/>
      <c r="L77" s="34"/>
      <c r="M77" s="31"/>
      <c r="R77" s="188"/>
      <c r="W77" s="188"/>
      <c r="AA77" s="187"/>
      <c r="AB77" s="188"/>
      <c r="AF77" s="187"/>
      <c r="AG77" s="188"/>
      <c r="AK77" s="187"/>
      <c r="AL77" s="188"/>
      <c r="AP77" s="187"/>
      <c r="AQ77" s="188"/>
      <c r="AU77" s="187"/>
      <c r="AV77" s="188"/>
      <c r="AZ77" s="187"/>
      <c r="BA77" s="188"/>
      <c r="BE77" s="187"/>
      <c r="BF77" s="188"/>
      <c r="BJ77" s="187"/>
      <c r="BK77" s="188"/>
      <c r="BO77" s="187"/>
    </row>
    <row r="78" spans="1:67" s="33" customFormat="1" ht="16" hidden="1" x14ac:dyDescent="0.2">
      <c r="D78" s="189"/>
      <c r="E78" s="189"/>
      <c r="F78" s="189"/>
      <c r="G78" s="189"/>
      <c r="H78" s="31"/>
      <c r="L78" s="34"/>
      <c r="M78" s="31"/>
      <c r="R78" s="188"/>
      <c r="W78" s="188"/>
      <c r="AA78" s="187"/>
      <c r="AB78" s="188"/>
      <c r="AF78" s="187"/>
      <c r="AG78" s="188"/>
      <c r="AK78" s="187"/>
      <c r="AL78" s="188"/>
      <c r="AP78" s="187"/>
      <c r="AQ78" s="188"/>
      <c r="AU78" s="187"/>
      <c r="AV78" s="188"/>
      <c r="AZ78" s="187"/>
      <c r="BA78" s="188"/>
      <c r="BE78" s="187"/>
      <c r="BF78" s="188"/>
      <c r="BJ78" s="187"/>
      <c r="BK78" s="188"/>
      <c r="BO78" s="187"/>
    </row>
    <row r="79" spans="1:67" s="33" customFormat="1" ht="16" hidden="1" x14ac:dyDescent="0.2">
      <c r="D79" s="189"/>
      <c r="E79" s="189"/>
      <c r="F79" s="189"/>
      <c r="G79" s="189"/>
      <c r="H79" s="31"/>
      <c r="L79" s="34"/>
      <c r="M79" s="31"/>
      <c r="R79" s="188"/>
      <c r="W79" s="188"/>
      <c r="AA79" s="187"/>
      <c r="AB79" s="188"/>
      <c r="AF79" s="187"/>
      <c r="AG79" s="188"/>
      <c r="AK79" s="187"/>
      <c r="AL79" s="188"/>
      <c r="AP79" s="187"/>
      <c r="AQ79" s="188"/>
      <c r="AU79" s="187"/>
      <c r="AV79" s="188"/>
      <c r="AZ79" s="187"/>
      <c r="BA79" s="188"/>
      <c r="BE79" s="187"/>
      <c r="BF79" s="188"/>
      <c r="BJ79" s="187"/>
      <c r="BK79" s="188"/>
      <c r="BO79" s="187"/>
    </row>
    <row r="80" spans="1:67" s="33" customFormat="1" ht="16" hidden="1" x14ac:dyDescent="0.2">
      <c r="D80" s="189"/>
      <c r="E80" s="189"/>
      <c r="F80" s="189"/>
      <c r="G80" s="189"/>
      <c r="H80" s="31"/>
      <c r="L80" s="34"/>
      <c r="M80" s="31"/>
      <c r="R80" s="188"/>
      <c r="W80" s="188"/>
      <c r="AA80" s="187"/>
      <c r="AB80" s="188"/>
      <c r="AF80" s="187"/>
      <c r="AG80" s="188"/>
      <c r="AK80" s="187"/>
      <c r="AL80" s="188"/>
      <c r="AP80" s="187"/>
      <c r="AQ80" s="188"/>
      <c r="AU80" s="187"/>
      <c r="AV80" s="188"/>
      <c r="AZ80" s="187"/>
      <c r="BA80" s="188"/>
      <c r="BE80" s="187"/>
      <c r="BF80" s="188"/>
      <c r="BJ80" s="187"/>
      <c r="BK80" s="188"/>
      <c r="BO80" s="187"/>
    </row>
    <row r="81" spans="4:67" s="33" customFormat="1" ht="16" hidden="1" x14ac:dyDescent="0.2">
      <c r="D81" s="189"/>
      <c r="E81" s="189"/>
      <c r="F81" s="189"/>
      <c r="G81" s="189"/>
      <c r="H81" s="31"/>
      <c r="L81" s="34"/>
      <c r="M81" s="31"/>
      <c r="R81" s="188"/>
      <c r="W81" s="188"/>
      <c r="AA81" s="187"/>
      <c r="AB81" s="188"/>
      <c r="AF81" s="187"/>
      <c r="AG81" s="188"/>
      <c r="AK81" s="187"/>
      <c r="AL81" s="188"/>
      <c r="AP81" s="187"/>
      <c r="AQ81" s="188"/>
      <c r="AU81" s="187"/>
      <c r="AV81" s="188"/>
      <c r="AZ81" s="187"/>
      <c r="BA81" s="188"/>
      <c r="BE81" s="187"/>
      <c r="BF81" s="188"/>
      <c r="BJ81" s="187"/>
      <c r="BK81" s="188"/>
      <c r="BO81" s="187"/>
    </row>
    <row r="82" spans="4:67" s="33" customFormat="1" ht="16" hidden="1" x14ac:dyDescent="0.2">
      <c r="D82" s="189"/>
      <c r="E82" s="189"/>
      <c r="F82" s="189"/>
      <c r="G82" s="189"/>
      <c r="H82" s="31"/>
      <c r="L82" s="34"/>
      <c r="M82" s="31"/>
      <c r="R82" s="188"/>
      <c r="W82" s="188"/>
      <c r="AA82" s="187"/>
      <c r="AB82" s="188"/>
      <c r="AF82" s="187"/>
      <c r="AG82" s="188"/>
      <c r="AK82" s="187"/>
      <c r="AL82" s="188"/>
      <c r="AP82" s="187"/>
      <c r="AQ82" s="188"/>
      <c r="AU82" s="187"/>
      <c r="AV82" s="188"/>
      <c r="AZ82" s="187"/>
      <c r="BA82" s="188"/>
      <c r="BE82" s="187"/>
      <c r="BF82" s="188"/>
      <c r="BJ82" s="187"/>
      <c r="BK82" s="188"/>
      <c r="BO82" s="187"/>
    </row>
    <row r="83" spans="4:67" s="33" customFormat="1" ht="16" hidden="1" x14ac:dyDescent="0.2">
      <c r="D83" s="189"/>
      <c r="E83" s="189"/>
      <c r="F83" s="189"/>
      <c r="G83" s="189"/>
      <c r="H83" s="31"/>
      <c r="L83" s="34"/>
      <c r="M83" s="31"/>
      <c r="R83" s="188"/>
      <c r="W83" s="188"/>
      <c r="AA83" s="187"/>
      <c r="AB83" s="188"/>
      <c r="AF83" s="187"/>
      <c r="AG83" s="188"/>
      <c r="AK83" s="187"/>
      <c r="AL83" s="188"/>
      <c r="AP83" s="187"/>
      <c r="AQ83" s="188"/>
      <c r="AU83" s="187"/>
      <c r="AV83" s="188"/>
      <c r="AZ83" s="187"/>
      <c r="BA83" s="188"/>
      <c r="BE83" s="187"/>
      <c r="BF83" s="188"/>
      <c r="BJ83" s="187"/>
      <c r="BK83" s="188"/>
      <c r="BO83" s="187"/>
    </row>
    <row r="84" spans="4:67" s="33" customFormat="1" ht="16" hidden="1" x14ac:dyDescent="0.2">
      <c r="D84" s="189"/>
      <c r="E84" s="189"/>
      <c r="F84" s="189"/>
      <c r="G84" s="189"/>
      <c r="H84" s="31"/>
      <c r="L84" s="34"/>
      <c r="M84" s="31"/>
      <c r="R84" s="188"/>
      <c r="W84" s="188"/>
      <c r="AA84" s="187"/>
      <c r="AB84" s="188"/>
      <c r="AF84" s="187"/>
      <c r="AG84" s="188"/>
      <c r="AK84" s="187"/>
      <c r="AL84" s="188"/>
      <c r="AP84" s="187"/>
      <c r="AQ84" s="188"/>
      <c r="AU84" s="187"/>
      <c r="AV84" s="188"/>
      <c r="AZ84" s="187"/>
      <c r="BA84" s="188"/>
      <c r="BE84" s="187"/>
      <c r="BF84" s="188"/>
      <c r="BJ84" s="187"/>
      <c r="BK84" s="188"/>
      <c r="BO84" s="187"/>
    </row>
    <row r="85" spans="4:67" s="33" customFormat="1" ht="16" hidden="1" x14ac:dyDescent="0.2">
      <c r="D85" s="189"/>
      <c r="E85" s="189"/>
      <c r="F85" s="189"/>
      <c r="G85" s="189"/>
      <c r="H85" s="31"/>
      <c r="L85" s="34"/>
      <c r="M85" s="31"/>
      <c r="R85" s="188"/>
      <c r="W85" s="188"/>
      <c r="AA85" s="187"/>
      <c r="AB85" s="188"/>
      <c r="AF85" s="187"/>
      <c r="AG85" s="188"/>
      <c r="AK85" s="187"/>
      <c r="AL85" s="188"/>
      <c r="AP85" s="187"/>
      <c r="AQ85" s="188"/>
      <c r="AU85" s="187"/>
      <c r="AV85" s="188"/>
      <c r="AZ85" s="187"/>
      <c r="BA85" s="188"/>
      <c r="BE85" s="187"/>
      <c r="BF85" s="188"/>
      <c r="BJ85" s="187"/>
      <c r="BK85" s="188"/>
      <c r="BO85" s="187"/>
    </row>
    <row r="86" spans="4:67" s="33" customFormat="1" ht="16" hidden="1" x14ac:dyDescent="0.2">
      <c r="D86" s="189"/>
      <c r="E86" s="189"/>
      <c r="F86" s="189"/>
      <c r="G86" s="189"/>
      <c r="H86" s="31"/>
      <c r="L86" s="34"/>
      <c r="M86" s="31"/>
      <c r="R86" s="188"/>
      <c r="W86" s="188"/>
      <c r="AA86" s="187"/>
      <c r="AB86" s="188"/>
      <c r="AF86" s="187"/>
      <c r="AG86" s="188"/>
      <c r="AK86" s="187"/>
      <c r="AL86" s="188"/>
      <c r="AP86" s="187"/>
      <c r="AQ86" s="188"/>
      <c r="AU86" s="187"/>
      <c r="AV86" s="188"/>
      <c r="AZ86" s="187"/>
      <c r="BA86" s="188"/>
      <c r="BE86" s="187"/>
      <c r="BF86" s="188"/>
      <c r="BJ86" s="187"/>
      <c r="BK86" s="188"/>
      <c r="BO86" s="187"/>
    </row>
    <row r="87" spans="4:67" s="33" customFormat="1" ht="16" hidden="1" x14ac:dyDescent="0.2">
      <c r="D87" s="189"/>
      <c r="E87" s="189"/>
      <c r="F87" s="189"/>
      <c r="G87" s="189"/>
      <c r="H87" s="31"/>
      <c r="L87" s="34"/>
      <c r="M87" s="31"/>
      <c r="R87" s="188"/>
      <c r="W87" s="188"/>
      <c r="AA87" s="187"/>
      <c r="AB87" s="188"/>
      <c r="AF87" s="187"/>
      <c r="AG87" s="188"/>
      <c r="AK87" s="187"/>
      <c r="AL87" s="188"/>
      <c r="AP87" s="187"/>
      <c r="AQ87" s="188"/>
      <c r="AU87" s="187"/>
      <c r="AV87" s="188"/>
      <c r="AZ87" s="187"/>
      <c r="BA87" s="188"/>
      <c r="BE87" s="187"/>
      <c r="BF87" s="188"/>
      <c r="BJ87" s="187"/>
      <c r="BK87" s="188"/>
      <c r="BO87" s="187"/>
    </row>
    <row r="88" spans="4:67" s="33" customFormat="1" ht="16" hidden="1" x14ac:dyDescent="0.2">
      <c r="D88" s="189"/>
      <c r="E88" s="189"/>
      <c r="F88" s="189"/>
      <c r="G88" s="189"/>
      <c r="H88" s="31"/>
      <c r="L88" s="34"/>
      <c r="M88" s="31"/>
      <c r="R88" s="188"/>
      <c r="W88" s="188"/>
      <c r="AA88" s="187"/>
      <c r="AB88" s="188"/>
      <c r="AF88" s="187"/>
      <c r="AG88" s="188"/>
      <c r="AK88" s="187"/>
      <c r="AL88" s="188"/>
      <c r="AP88" s="187"/>
      <c r="AQ88" s="188"/>
      <c r="AU88" s="187"/>
      <c r="AV88" s="188"/>
      <c r="AZ88" s="187"/>
      <c r="BA88" s="188"/>
      <c r="BE88" s="187"/>
      <c r="BF88" s="188"/>
      <c r="BJ88" s="187"/>
      <c r="BK88" s="188"/>
      <c r="BO88" s="187"/>
    </row>
    <row r="89" spans="4:67" s="33" customFormat="1" ht="16" hidden="1" x14ac:dyDescent="0.2">
      <c r="D89" s="189"/>
      <c r="E89" s="189"/>
      <c r="F89" s="189"/>
      <c r="G89" s="189"/>
      <c r="H89" s="31"/>
      <c r="L89" s="34"/>
      <c r="M89" s="31"/>
      <c r="R89" s="188"/>
      <c r="W89" s="188"/>
      <c r="AA89" s="187"/>
      <c r="AB89" s="188"/>
      <c r="AF89" s="187"/>
      <c r="AG89" s="188"/>
      <c r="AK89" s="187"/>
      <c r="AL89" s="188"/>
      <c r="AP89" s="187"/>
      <c r="AQ89" s="188"/>
      <c r="AU89" s="187"/>
      <c r="AV89" s="188"/>
      <c r="AZ89" s="187"/>
      <c r="BA89" s="188"/>
      <c r="BE89" s="187"/>
      <c r="BF89" s="188"/>
      <c r="BJ89" s="187"/>
      <c r="BK89" s="188"/>
      <c r="BO89" s="187"/>
    </row>
    <row r="90" spans="4:67" s="33" customFormat="1" ht="16" hidden="1" x14ac:dyDescent="0.2">
      <c r="D90" s="189"/>
      <c r="E90" s="189"/>
      <c r="F90" s="189"/>
      <c r="G90" s="189"/>
      <c r="H90" s="31"/>
      <c r="L90" s="34"/>
      <c r="M90" s="31"/>
      <c r="R90" s="188"/>
      <c r="W90" s="188"/>
      <c r="AA90" s="187"/>
      <c r="AB90" s="188"/>
      <c r="AF90" s="187"/>
      <c r="AG90" s="188"/>
      <c r="AK90" s="187"/>
      <c r="AL90" s="188"/>
      <c r="AP90" s="187"/>
      <c r="AQ90" s="188"/>
      <c r="AU90" s="187"/>
      <c r="AV90" s="188"/>
      <c r="AZ90" s="187"/>
      <c r="BA90" s="188"/>
      <c r="BE90" s="187"/>
      <c r="BF90" s="188"/>
      <c r="BJ90" s="187"/>
      <c r="BK90" s="188"/>
      <c r="BO90" s="187"/>
    </row>
    <row r="91" spans="4:67" s="33" customFormat="1" ht="16" hidden="1" x14ac:dyDescent="0.2">
      <c r="D91" s="189"/>
      <c r="E91" s="189"/>
      <c r="F91" s="189"/>
      <c r="G91" s="189"/>
      <c r="H91" s="31"/>
      <c r="L91" s="34"/>
      <c r="M91" s="31"/>
      <c r="R91" s="188"/>
      <c r="W91" s="188"/>
      <c r="AA91" s="187"/>
      <c r="AB91" s="188"/>
      <c r="AF91" s="187"/>
      <c r="AG91" s="188"/>
      <c r="AK91" s="187"/>
      <c r="AL91" s="188"/>
      <c r="AP91" s="187"/>
      <c r="AQ91" s="188"/>
      <c r="AU91" s="187"/>
      <c r="AV91" s="188"/>
      <c r="AZ91" s="187"/>
      <c r="BA91" s="188"/>
      <c r="BE91" s="187"/>
      <c r="BF91" s="188"/>
      <c r="BJ91" s="187"/>
      <c r="BK91" s="188"/>
      <c r="BO91" s="187"/>
    </row>
    <row r="92" spans="4:67" s="33" customFormat="1" ht="16" hidden="1" x14ac:dyDescent="0.2">
      <c r="D92" s="189"/>
      <c r="E92" s="189"/>
      <c r="F92" s="189"/>
      <c r="G92" s="189"/>
      <c r="H92" s="31"/>
      <c r="L92" s="34"/>
      <c r="M92" s="31"/>
      <c r="R92" s="188"/>
      <c r="W92" s="188"/>
      <c r="AA92" s="187"/>
      <c r="AB92" s="188"/>
      <c r="AF92" s="187"/>
      <c r="AG92" s="188"/>
      <c r="AK92" s="187"/>
      <c r="AL92" s="188"/>
      <c r="AP92" s="187"/>
      <c r="AQ92" s="188"/>
      <c r="AU92" s="187"/>
      <c r="AV92" s="188"/>
      <c r="AZ92" s="187"/>
      <c r="BA92" s="188"/>
      <c r="BE92" s="187"/>
      <c r="BF92" s="188"/>
      <c r="BJ92" s="187"/>
      <c r="BK92" s="188"/>
      <c r="BO92" s="187"/>
    </row>
    <row r="93" spans="4:67" s="33" customFormat="1" ht="16" hidden="1" x14ac:dyDescent="0.2">
      <c r="D93" s="189"/>
      <c r="E93" s="189"/>
      <c r="F93" s="189"/>
      <c r="G93" s="189"/>
      <c r="H93" s="31"/>
      <c r="L93" s="34"/>
      <c r="M93" s="31"/>
      <c r="R93" s="188"/>
      <c r="W93" s="188"/>
      <c r="AA93" s="187"/>
      <c r="AB93" s="188"/>
      <c r="AF93" s="187"/>
      <c r="AG93" s="188"/>
      <c r="AK93" s="187"/>
      <c r="AL93" s="188"/>
      <c r="AP93" s="187"/>
      <c r="AQ93" s="188"/>
      <c r="AU93" s="187"/>
      <c r="AV93" s="188"/>
      <c r="AZ93" s="187"/>
      <c r="BA93" s="188"/>
      <c r="BE93" s="187"/>
      <c r="BF93" s="188"/>
      <c r="BJ93" s="187"/>
      <c r="BK93" s="188"/>
      <c r="BO93" s="187"/>
    </row>
    <row r="94" spans="4:67" s="33" customFormat="1" ht="16" hidden="1" x14ac:dyDescent="0.2">
      <c r="D94" s="189"/>
      <c r="E94" s="189"/>
      <c r="F94" s="189"/>
      <c r="G94" s="189"/>
      <c r="H94" s="31"/>
      <c r="L94" s="34"/>
      <c r="M94" s="31"/>
      <c r="R94" s="188"/>
      <c r="W94" s="188"/>
      <c r="AA94" s="187"/>
      <c r="AB94" s="188"/>
      <c r="AF94" s="187"/>
      <c r="AG94" s="188"/>
      <c r="AK94" s="187"/>
      <c r="AL94" s="188"/>
      <c r="AP94" s="187"/>
      <c r="AQ94" s="188"/>
      <c r="AU94" s="187"/>
      <c r="AV94" s="188"/>
      <c r="AZ94" s="187"/>
      <c r="BA94" s="188"/>
      <c r="BE94" s="187"/>
      <c r="BF94" s="188"/>
      <c r="BJ94" s="187"/>
      <c r="BK94" s="188"/>
      <c r="BO94" s="187"/>
    </row>
    <row r="95" spans="4:67" s="33" customFormat="1" ht="16" hidden="1" x14ac:dyDescent="0.2">
      <c r="D95" s="189"/>
      <c r="E95" s="189"/>
      <c r="F95" s="189"/>
      <c r="G95" s="189"/>
      <c r="H95" s="31"/>
      <c r="L95" s="34"/>
      <c r="M95" s="31"/>
      <c r="R95" s="188"/>
      <c r="W95" s="188"/>
      <c r="AA95" s="187"/>
      <c r="AB95" s="188"/>
      <c r="AF95" s="187"/>
      <c r="AG95" s="188"/>
      <c r="AK95" s="187"/>
      <c r="AL95" s="188"/>
      <c r="AP95" s="187"/>
      <c r="AQ95" s="188"/>
      <c r="AU95" s="187"/>
      <c r="AV95" s="188"/>
      <c r="AZ95" s="187"/>
      <c r="BA95" s="188"/>
      <c r="BE95" s="187"/>
      <c r="BF95" s="188"/>
      <c r="BJ95" s="187"/>
      <c r="BK95" s="188"/>
      <c r="BO95" s="187"/>
    </row>
    <row r="96" spans="4:67" s="33" customFormat="1" ht="16" hidden="1" x14ac:dyDescent="0.2">
      <c r="D96" s="189"/>
      <c r="E96" s="189"/>
      <c r="F96" s="189"/>
      <c r="G96" s="189"/>
      <c r="H96" s="31"/>
      <c r="L96" s="34"/>
      <c r="M96" s="31"/>
      <c r="R96" s="188"/>
      <c r="W96" s="188"/>
      <c r="AA96" s="187"/>
      <c r="AB96" s="188"/>
      <c r="AF96" s="187"/>
      <c r="AG96" s="188"/>
      <c r="AK96" s="187"/>
      <c r="AL96" s="188"/>
      <c r="AP96" s="187"/>
      <c r="AQ96" s="188"/>
      <c r="AU96" s="187"/>
      <c r="AV96" s="188"/>
      <c r="AZ96" s="187"/>
      <c r="BA96" s="188"/>
      <c r="BE96" s="187"/>
      <c r="BF96" s="188"/>
      <c r="BJ96" s="187"/>
      <c r="BK96" s="188"/>
      <c r="BO96" s="187"/>
    </row>
    <row r="97" spans="1:67" s="33" customFormat="1" ht="16" hidden="1" x14ac:dyDescent="0.2">
      <c r="D97" s="189"/>
      <c r="E97" s="189"/>
      <c r="F97" s="189"/>
      <c r="G97" s="189"/>
      <c r="H97" s="31"/>
      <c r="L97" s="34"/>
      <c r="M97" s="31"/>
      <c r="R97" s="188"/>
      <c r="W97" s="188"/>
      <c r="AA97" s="187"/>
      <c r="AB97" s="188"/>
      <c r="AF97" s="187"/>
      <c r="AG97" s="188"/>
      <c r="AK97" s="187"/>
      <c r="AL97" s="188"/>
      <c r="AP97" s="187"/>
      <c r="AQ97" s="188"/>
      <c r="AU97" s="187"/>
      <c r="AV97" s="188"/>
      <c r="AZ97" s="187"/>
      <c r="BA97" s="188"/>
      <c r="BE97" s="187"/>
      <c r="BF97" s="188"/>
      <c r="BJ97" s="187"/>
      <c r="BK97" s="188"/>
      <c r="BO97" s="187"/>
    </row>
    <row r="98" spans="1:67" s="33" customFormat="1" ht="16" hidden="1" x14ac:dyDescent="0.2">
      <c r="D98" s="189"/>
      <c r="E98" s="189"/>
      <c r="F98" s="189"/>
      <c r="G98" s="189"/>
      <c r="H98" s="31"/>
      <c r="L98" s="34"/>
      <c r="M98" s="31"/>
      <c r="R98" s="188"/>
      <c r="W98" s="188"/>
      <c r="AA98" s="187"/>
      <c r="AB98" s="188"/>
      <c r="AF98" s="187"/>
      <c r="AG98" s="188"/>
      <c r="AK98" s="187"/>
      <c r="AL98" s="188"/>
      <c r="AP98" s="187"/>
      <c r="AQ98" s="188"/>
      <c r="AU98" s="187"/>
      <c r="AV98" s="188"/>
      <c r="AZ98" s="187"/>
      <c r="BA98" s="188"/>
      <c r="BE98" s="187"/>
      <c r="BF98" s="188"/>
      <c r="BJ98" s="187"/>
      <c r="BK98" s="188"/>
      <c r="BO98" s="187"/>
    </row>
    <row r="99" spans="1:67" s="33" customFormat="1" ht="16" hidden="1" x14ac:dyDescent="0.2">
      <c r="D99" s="189"/>
      <c r="E99" s="189"/>
      <c r="F99" s="189"/>
      <c r="G99" s="189"/>
      <c r="H99" s="31"/>
      <c r="L99" s="34"/>
      <c r="M99" s="31"/>
      <c r="R99" s="188"/>
      <c r="W99" s="188"/>
      <c r="AA99" s="187"/>
      <c r="AB99" s="188"/>
      <c r="AF99" s="187"/>
      <c r="AG99" s="188"/>
      <c r="AK99" s="187"/>
      <c r="AL99" s="188"/>
      <c r="AP99" s="187"/>
      <c r="AQ99" s="188"/>
      <c r="AU99" s="187"/>
      <c r="AV99" s="188"/>
      <c r="AZ99" s="187"/>
      <c r="BA99" s="188"/>
      <c r="BE99" s="187"/>
      <c r="BF99" s="188"/>
      <c r="BJ99" s="187"/>
      <c r="BK99" s="188"/>
      <c r="BO99" s="187"/>
    </row>
    <row r="100" spans="1:67" s="33" customFormat="1" ht="16" hidden="1" x14ac:dyDescent="0.2">
      <c r="D100" s="189"/>
      <c r="E100" s="189"/>
      <c r="F100" s="189"/>
      <c r="G100" s="189"/>
      <c r="H100" s="31"/>
      <c r="L100" s="34"/>
      <c r="M100" s="31"/>
      <c r="R100" s="188"/>
      <c r="W100" s="188"/>
      <c r="AA100" s="187"/>
      <c r="AB100" s="188"/>
      <c r="AF100" s="187"/>
      <c r="AG100" s="188"/>
      <c r="AK100" s="187"/>
      <c r="AL100" s="188"/>
      <c r="AP100" s="187"/>
      <c r="AQ100" s="188"/>
      <c r="AU100" s="187"/>
      <c r="AV100" s="188"/>
      <c r="AZ100" s="187"/>
      <c r="BA100" s="188"/>
      <c r="BE100" s="187"/>
      <c r="BF100" s="188"/>
      <c r="BJ100" s="187"/>
      <c r="BK100" s="188"/>
      <c r="BO100" s="187"/>
    </row>
    <row r="101" spans="1:67" s="33" customFormat="1" ht="16" hidden="1" x14ac:dyDescent="0.2">
      <c r="D101" s="189"/>
      <c r="E101" s="189"/>
      <c r="F101" s="189"/>
      <c r="G101" s="189"/>
      <c r="H101" s="31"/>
      <c r="L101" s="34"/>
      <c r="M101" s="31"/>
      <c r="R101" s="188"/>
      <c r="W101" s="188"/>
      <c r="AA101" s="187"/>
      <c r="AB101" s="188"/>
      <c r="AF101" s="187"/>
      <c r="AG101" s="188"/>
      <c r="AK101" s="187"/>
      <c r="AL101" s="188"/>
      <c r="AP101" s="187"/>
      <c r="AQ101" s="188"/>
      <c r="AU101" s="187"/>
      <c r="AV101" s="188"/>
      <c r="AZ101" s="187"/>
      <c r="BA101" s="188"/>
      <c r="BE101" s="187"/>
      <c r="BF101" s="188"/>
      <c r="BJ101" s="187"/>
      <c r="BK101" s="188"/>
      <c r="BO101" s="187"/>
    </row>
    <row r="102" spans="1:67" s="33" customFormat="1" ht="16" hidden="1" x14ac:dyDescent="0.2">
      <c r="D102" s="189"/>
      <c r="E102" s="189"/>
      <c r="F102" s="189"/>
      <c r="G102" s="189"/>
      <c r="H102" s="31"/>
      <c r="L102" s="34"/>
      <c r="M102" s="31"/>
      <c r="R102" s="188"/>
      <c r="W102" s="188"/>
      <c r="AA102" s="187"/>
      <c r="AB102" s="188"/>
      <c r="AF102" s="187"/>
      <c r="AG102" s="188"/>
      <c r="AK102" s="187"/>
      <c r="AL102" s="188"/>
      <c r="AP102" s="187"/>
      <c r="AQ102" s="188"/>
      <c r="AU102" s="187"/>
      <c r="AV102" s="188"/>
      <c r="AZ102" s="187"/>
      <c r="BA102" s="188"/>
      <c r="BE102" s="187"/>
      <c r="BF102" s="188"/>
      <c r="BJ102" s="187"/>
      <c r="BK102" s="188"/>
      <c r="BO102" s="187"/>
    </row>
    <row r="103" spans="1:67" s="33" customFormat="1" ht="16" hidden="1" x14ac:dyDescent="0.2">
      <c r="D103" s="189"/>
      <c r="E103" s="189"/>
      <c r="F103" s="189"/>
      <c r="G103" s="189"/>
      <c r="H103" s="31"/>
      <c r="L103" s="34"/>
      <c r="M103" s="31"/>
      <c r="R103" s="188"/>
      <c r="W103" s="188"/>
      <c r="AA103" s="187"/>
      <c r="AB103" s="188"/>
      <c r="AF103" s="187"/>
      <c r="AG103" s="188"/>
      <c r="AK103" s="187"/>
      <c r="AL103" s="188"/>
      <c r="AP103" s="187"/>
      <c r="AQ103" s="188"/>
      <c r="AU103" s="187"/>
      <c r="AV103" s="188"/>
      <c r="AZ103" s="187"/>
      <c r="BA103" s="188"/>
      <c r="BE103" s="187"/>
      <c r="BF103" s="188"/>
      <c r="BJ103" s="187"/>
      <c r="BK103" s="188"/>
      <c r="BO103" s="187"/>
    </row>
    <row r="104" spans="1:67" s="169" customFormat="1" hidden="1" x14ac:dyDescent="0.2">
      <c r="D104" s="174"/>
      <c r="E104" s="174"/>
      <c r="F104" s="174"/>
      <c r="G104" s="174"/>
      <c r="H104" s="172"/>
      <c r="L104" s="173"/>
      <c r="M104" s="172"/>
      <c r="R104" s="171"/>
      <c r="W104" s="171"/>
      <c r="AA104" s="170"/>
      <c r="AB104" s="171"/>
      <c r="AF104" s="170"/>
      <c r="AG104" s="171"/>
      <c r="AK104" s="170"/>
      <c r="AL104" s="171"/>
      <c r="AP104" s="170"/>
      <c r="AQ104" s="171"/>
      <c r="AU104" s="170"/>
      <c r="AV104" s="171"/>
      <c r="AZ104" s="170"/>
      <c r="BA104" s="171"/>
      <c r="BE104" s="170"/>
      <c r="BF104" s="171"/>
      <c r="BJ104" s="170"/>
      <c r="BK104" s="171"/>
      <c r="BO104" s="170"/>
    </row>
    <row r="105" spans="1:67" ht="16" hidden="1" x14ac:dyDescent="0.2">
      <c r="B105" s="321" t="s">
        <v>332</v>
      </c>
      <c r="C105" s="321"/>
      <c r="D105" s="186" t="s">
        <v>321</v>
      </c>
      <c r="E105" s="186">
        <f>1500000/6</f>
        <v>250000</v>
      </c>
    </row>
    <row r="106" spans="1:67" ht="16" hidden="1" x14ac:dyDescent="0.2">
      <c r="B106" s="321"/>
      <c r="C106" s="321"/>
      <c r="D106" s="186" t="s">
        <v>322</v>
      </c>
      <c r="E106" s="186">
        <f>E105*3</f>
        <v>750000</v>
      </c>
    </row>
    <row r="107" spans="1:67" ht="16" hidden="1" x14ac:dyDescent="0.2">
      <c r="B107" s="321"/>
      <c r="C107" s="321"/>
      <c r="D107" s="186" t="s">
        <v>320</v>
      </c>
      <c r="E107" s="186">
        <f>(E105*4.5)</f>
        <v>1125000</v>
      </c>
    </row>
    <row r="108" spans="1:67" ht="16" hidden="1" x14ac:dyDescent="0.2">
      <c r="B108" s="321"/>
      <c r="C108" s="321"/>
      <c r="D108" s="186" t="s">
        <v>331</v>
      </c>
      <c r="E108" s="186">
        <v>1500000</v>
      </c>
    </row>
    <row r="109" spans="1:67" s="169" customFormat="1" hidden="1" x14ac:dyDescent="0.2">
      <c r="D109" s="174"/>
      <c r="E109" s="174"/>
      <c r="F109" s="174"/>
      <c r="G109" s="174"/>
      <c r="H109" s="172"/>
      <c r="L109" s="173"/>
      <c r="M109" s="172"/>
      <c r="R109" s="171"/>
      <c r="W109" s="171"/>
      <c r="AA109" s="170"/>
      <c r="AB109" s="171"/>
      <c r="AF109" s="170"/>
      <c r="AG109" s="171"/>
      <c r="AK109" s="170"/>
      <c r="AL109" s="171"/>
      <c r="AP109" s="170"/>
      <c r="AQ109" s="171"/>
      <c r="AU109" s="170"/>
      <c r="AV109" s="171"/>
      <c r="AZ109" s="170"/>
      <c r="BA109" s="171"/>
      <c r="BE109" s="170"/>
      <c r="BF109" s="171"/>
      <c r="BJ109" s="170"/>
      <c r="BK109" s="171"/>
      <c r="BO109" s="170"/>
    </row>
    <row r="110" spans="1:67" hidden="1" x14ac:dyDescent="0.2">
      <c r="B110" t="s">
        <v>330</v>
      </c>
    </row>
    <row r="111" spans="1:67" ht="16" hidden="1" thickBot="1" x14ac:dyDescent="0.25">
      <c r="A111" s="155">
        <f>IF(B111="","",MAX(A$110:A110)+1)</f>
        <v>1</v>
      </c>
      <c r="B111" s="155" t="str">
        <f t="shared" ref="B111:B142" si="4">IF(E4&gt;0,B4,"")</f>
        <v>Parc Lead Mine</v>
      </c>
      <c r="C111" s="154">
        <f t="shared" ref="C111:C142" si="5">IF(E4&gt;0,E4,"")</f>
        <v>320</v>
      </c>
      <c r="E111" s="185" t="str">
        <f t="shared" ref="E111:E142" si="6">IFERROR(INDEX($B$111:$B$210,MATCH(ROW()-ROW($D$110),$A$111:$A$210,0)),"")</f>
        <v>Parc Lead Mine</v>
      </c>
      <c r="F111" s="184">
        <f t="shared" ref="F111:F142" si="7">IFERROR(INDEX($C$111:$C$210,MATCH(ROW()-ROW($D$110),$A$111:$A$210,0)),"")</f>
        <v>320</v>
      </c>
      <c r="G111" s="183"/>
      <c r="H111" s="149" t="str" cm="1">
        <f t="array" ref="H111:I210">_xlfn.SORTBY(E111:F210,F111:F210)</f>
        <v xml:space="preserve">Gaewern </v>
      </c>
      <c r="I111" s="148">
        <v>14</v>
      </c>
      <c r="J111" s="150"/>
      <c r="K111" s="149" t="str">
        <f t="shared" ref="K111:K142" si="8">IF(H111&gt;"*",H111,"")</f>
        <v xml:space="preserve">Gaewern </v>
      </c>
      <c r="L111" s="149" t="str">
        <f t="shared" ref="L111:L142" si="9">IF(H111&gt;"*",$B$1,"")</f>
        <v>North Wales</v>
      </c>
      <c r="M111" s="148">
        <f t="shared" ref="M111:M142" si="10">IF(H111&gt;"*",I111,"")</f>
        <v>14</v>
      </c>
      <c r="O111" s="150"/>
      <c r="P111" s="150"/>
      <c r="Q111" s="150"/>
      <c r="R111" s="150"/>
      <c r="S111" s="150"/>
      <c r="T111" s="150"/>
      <c r="U111" s="150"/>
      <c r="V111" s="150"/>
      <c r="W111" s="150"/>
      <c r="X111" s="168"/>
      <c r="Y111" s="150"/>
      <c r="Z111" s="150"/>
      <c r="AA111" s="168"/>
      <c r="AB111" s="168"/>
      <c r="AC111" s="150"/>
      <c r="AD111" s="150"/>
      <c r="AE111" s="150"/>
      <c r="AF111" s="167"/>
    </row>
    <row r="112" spans="1:67" ht="16" hidden="1" thickBot="1" x14ac:dyDescent="0.25">
      <c r="A112" s="155" t="str">
        <f>IF(B112="","",MAX(A$110:A111)+1)</f>
        <v/>
      </c>
      <c r="B112" s="155" t="str">
        <f t="shared" si="4"/>
        <v/>
      </c>
      <c r="C112" s="154" t="str">
        <f t="shared" si="5"/>
        <v/>
      </c>
      <c r="E112" s="185" t="str">
        <f t="shared" si="6"/>
        <v>Aberllyn Lead Mine</v>
      </c>
      <c r="F112" s="184">
        <f t="shared" si="7"/>
        <v>51</v>
      </c>
      <c r="G112" s="183"/>
      <c r="H112" s="149" t="str">
        <v>Aberllyn Lead Mine</v>
      </c>
      <c r="I112" s="166">
        <v>51</v>
      </c>
      <c r="J112" s="150"/>
      <c r="K112" s="149" t="str">
        <f t="shared" si="8"/>
        <v>Aberllyn Lead Mine</v>
      </c>
      <c r="L112" s="149" t="str">
        <f t="shared" si="9"/>
        <v>North Wales</v>
      </c>
      <c r="M112" s="148">
        <f t="shared" si="10"/>
        <v>51</v>
      </c>
      <c r="N112" s="161"/>
      <c r="O112" s="161"/>
      <c r="P112" s="161"/>
      <c r="Q112" s="161"/>
      <c r="R112" s="161"/>
      <c r="S112" s="161"/>
      <c r="T112" s="161"/>
      <c r="U112" s="161"/>
      <c r="V112" s="161"/>
      <c r="W112" s="161"/>
      <c r="X112" s="162"/>
      <c r="Y112" s="161"/>
      <c r="Z112" s="161"/>
      <c r="AA112" s="162"/>
      <c r="AB112" s="162"/>
      <c r="AC112" s="161"/>
      <c r="AD112" s="161"/>
      <c r="AE112" s="161"/>
      <c r="AF112" s="160"/>
    </row>
    <row r="113" spans="1:32" ht="16" hidden="1" thickBot="1" x14ac:dyDescent="0.25">
      <c r="A113" s="155">
        <f>IF(B113="","",MAX(A$110:A112)+1)</f>
        <v>2</v>
      </c>
      <c r="B113" s="155" t="str">
        <f t="shared" si="4"/>
        <v>Aberllyn Lead Mine</v>
      </c>
      <c r="C113" s="154">
        <f t="shared" si="5"/>
        <v>51</v>
      </c>
      <c r="E113" s="185" t="str">
        <f t="shared" si="6"/>
        <v>Ogof Nadolig</v>
      </c>
      <c r="F113" s="184">
        <f t="shared" si="7"/>
        <v>1106.6666666666667</v>
      </c>
      <c r="G113" s="183"/>
      <c r="H113" s="149" t="str">
        <v>Wrysgan</v>
      </c>
      <c r="I113" s="166">
        <v>130</v>
      </c>
      <c r="J113" s="150"/>
      <c r="K113" s="149" t="str">
        <f t="shared" si="8"/>
        <v>Wrysgan</v>
      </c>
      <c r="L113" s="149" t="str">
        <f t="shared" si="9"/>
        <v>North Wales</v>
      </c>
      <c r="M113" s="148">
        <f t="shared" si="10"/>
        <v>130</v>
      </c>
      <c r="N113" s="161"/>
      <c r="O113" s="161"/>
      <c r="P113" s="161"/>
      <c r="Q113" s="161"/>
      <c r="R113" s="161"/>
      <c r="S113" s="161"/>
      <c r="T113" s="161"/>
      <c r="U113" s="161"/>
      <c r="V113" s="161"/>
      <c r="W113" s="161"/>
      <c r="X113" s="162"/>
      <c r="Y113" s="161"/>
      <c r="Z113" s="161"/>
      <c r="AA113" s="162"/>
      <c r="AB113" s="162"/>
      <c r="AC113" s="161"/>
      <c r="AD113" s="161"/>
      <c r="AE113" s="161"/>
      <c r="AF113" s="160"/>
    </row>
    <row r="114" spans="1:32" ht="16" hidden="1" thickBot="1" x14ac:dyDescent="0.25">
      <c r="A114" s="155" t="str">
        <f>IF(B114="","",MAX(A$110:A113)+1)</f>
        <v/>
      </c>
      <c r="B114" s="155" t="str">
        <f t="shared" si="4"/>
        <v/>
      </c>
      <c r="C114" s="154" t="str">
        <f t="shared" si="5"/>
        <v/>
      </c>
      <c r="E114" s="185" t="str">
        <f t="shared" si="6"/>
        <v>Poachers Cave</v>
      </c>
      <c r="F114" s="184">
        <f t="shared" si="7"/>
        <v>1425</v>
      </c>
      <c r="G114" s="183"/>
      <c r="H114" s="149" t="str">
        <v>Bwlch y Plwm (to Low Adit 5)</v>
      </c>
      <c r="I114" s="166">
        <v>190</v>
      </c>
      <c r="J114" s="150"/>
      <c r="K114" s="149" t="str">
        <f t="shared" si="8"/>
        <v>Bwlch y Plwm (to Low Adit 5)</v>
      </c>
      <c r="L114" s="149" t="str">
        <f t="shared" si="9"/>
        <v>North Wales</v>
      </c>
      <c r="M114" s="148">
        <f t="shared" si="10"/>
        <v>190</v>
      </c>
      <c r="N114" s="161"/>
      <c r="O114" s="161"/>
      <c r="P114" s="161"/>
      <c r="Q114" s="161"/>
      <c r="R114" s="161"/>
      <c r="S114" s="161"/>
      <c r="T114" s="161"/>
      <c r="U114" s="161"/>
      <c r="V114" s="161"/>
      <c r="W114" s="161"/>
      <c r="X114" s="162"/>
      <c r="Y114" s="161"/>
      <c r="Z114" s="161"/>
      <c r="AA114" s="162"/>
      <c r="AB114" s="162"/>
      <c r="AC114" s="161"/>
      <c r="AD114" s="161"/>
      <c r="AE114" s="161"/>
      <c r="AF114" s="160"/>
    </row>
    <row r="115" spans="1:32" ht="16" hidden="1" thickBot="1" x14ac:dyDescent="0.25">
      <c r="A115" s="155">
        <f>IF(B115="","",MAX(A$110:A114)+1)</f>
        <v>3</v>
      </c>
      <c r="B115" s="155" t="str">
        <f t="shared" si="4"/>
        <v>Ogof Nadolig</v>
      </c>
      <c r="C115" s="154">
        <f t="shared" si="5"/>
        <v>1106.6666666666667</v>
      </c>
      <c r="E115" s="185" t="str">
        <f t="shared" si="6"/>
        <v>Talagoch</v>
      </c>
      <c r="F115" s="184">
        <f t="shared" si="7"/>
        <v>485</v>
      </c>
      <c r="G115" s="183"/>
      <c r="H115" s="149" t="str">
        <v>Rhiwbach</v>
      </c>
      <c r="I115" s="166">
        <v>195</v>
      </c>
      <c r="J115" s="150"/>
      <c r="K115" s="149" t="str">
        <f t="shared" si="8"/>
        <v>Rhiwbach</v>
      </c>
      <c r="L115" s="149" t="str">
        <f t="shared" si="9"/>
        <v>North Wales</v>
      </c>
      <c r="M115" s="148">
        <f t="shared" si="10"/>
        <v>195</v>
      </c>
      <c r="N115" s="161"/>
      <c r="O115" s="161"/>
      <c r="P115" s="161"/>
      <c r="Q115" s="161"/>
      <c r="R115" s="161"/>
      <c r="S115" s="161"/>
      <c r="T115" s="161"/>
      <c r="U115" s="161"/>
      <c r="V115" s="161"/>
      <c r="W115" s="161"/>
      <c r="X115" s="162"/>
      <c r="Y115" s="161"/>
      <c r="Z115" s="161"/>
      <c r="AA115" s="162"/>
      <c r="AB115" s="162"/>
      <c r="AC115" s="161"/>
      <c r="AD115" s="161"/>
      <c r="AE115" s="161"/>
      <c r="AF115" s="160"/>
    </row>
    <row r="116" spans="1:32" ht="16" hidden="1" thickBot="1" x14ac:dyDescent="0.25">
      <c r="A116" s="155" t="str">
        <f>IF(B116="","",MAX(A$110:A115)+1)</f>
        <v/>
      </c>
      <c r="B116" s="155" t="str">
        <f t="shared" si="4"/>
        <v/>
      </c>
      <c r="C116" s="154" t="str">
        <f t="shared" si="5"/>
        <v/>
      </c>
      <c r="E116" s="185" t="str">
        <f t="shared" si="6"/>
        <v>Wrysgan</v>
      </c>
      <c r="F116" s="184">
        <f t="shared" si="7"/>
        <v>130</v>
      </c>
      <c r="G116" s="183"/>
      <c r="H116" s="149" t="str">
        <v>Parc Lead Mine</v>
      </c>
      <c r="I116" s="166">
        <v>320</v>
      </c>
      <c r="J116" s="150"/>
      <c r="K116" s="149" t="str">
        <f t="shared" si="8"/>
        <v>Parc Lead Mine</v>
      </c>
      <c r="L116" s="149" t="str">
        <f t="shared" si="9"/>
        <v>North Wales</v>
      </c>
      <c r="M116" s="148">
        <f t="shared" si="10"/>
        <v>320</v>
      </c>
      <c r="N116" s="161"/>
      <c r="O116" s="161"/>
      <c r="P116" s="161"/>
      <c r="Q116" s="161"/>
      <c r="R116" s="161"/>
      <c r="S116" s="161"/>
      <c r="T116" s="161"/>
      <c r="U116" s="161"/>
      <c r="V116" s="161"/>
      <c r="W116" s="161"/>
      <c r="X116" s="162"/>
      <c r="Y116" s="161"/>
      <c r="Z116" s="161"/>
      <c r="AA116" s="162"/>
      <c r="AB116" s="162"/>
      <c r="AC116" s="161"/>
      <c r="AD116" s="161"/>
      <c r="AE116" s="161"/>
      <c r="AF116" s="160"/>
    </row>
    <row r="117" spans="1:32" ht="16" hidden="1" thickBot="1" x14ac:dyDescent="0.25">
      <c r="A117" s="155">
        <f>IF(B117="","",MAX(A$110:A116)+1)</f>
        <v>4</v>
      </c>
      <c r="B117" s="155" t="str">
        <f t="shared" si="4"/>
        <v>Poachers Cave</v>
      </c>
      <c r="C117" s="154">
        <f t="shared" si="5"/>
        <v>1425</v>
      </c>
      <c r="E117" s="185" t="str">
        <f t="shared" si="6"/>
        <v>Penarth</v>
      </c>
      <c r="F117" s="184">
        <f t="shared" si="7"/>
        <v>345</v>
      </c>
      <c r="G117" s="183"/>
      <c r="H117" s="149" t="str">
        <v>Fish Caves</v>
      </c>
      <c r="I117" s="166">
        <v>342.5</v>
      </c>
      <c r="J117" s="150"/>
      <c r="K117" s="149" t="str">
        <f t="shared" si="8"/>
        <v>Fish Caves</v>
      </c>
      <c r="L117" s="149" t="str">
        <f t="shared" si="9"/>
        <v>North Wales</v>
      </c>
      <c r="M117" s="148">
        <f t="shared" si="10"/>
        <v>342.5</v>
      </c>
      <c r="N117" s="161"/>
      <c r="O117" s="161"/>
      <c r="P117" s="161"/>
      <c r="Q117" s="161"/>
      <c r="R117" s="161"/>
      <c r="S117" s="161"/>
      <c r="T117" s="161"/>
      <c r="U117" s="161"/>
      <c r="V117" s="161"/>
      <c r="W117" s="161"/>
      <c r="X117" s="162"/>
      <c r="Y117" s="161"/>
      <c r="Z117" s="161"/>
      <c r="AA117" s="162"/>
      <c r="AB117" s="162"/>
      <c r="AC117" s="161"/>
      <c r="AD117" s="161"/>
      <c r="AE117" s="161"/>
      <c r="AF117" s="160"/>
    </row>
    <row r="118" spans="1:32" ht="16" hidden="1" thickBot="1" x14ac:dyDescent="0.25">
      <c r="A118" s="155" t="str">
        <f>IF(B118="","",MAX(A$110:A117)+1)</f>
        <v/>
      </c>
      <c r="B118" s="155" t="str">
        <f t="shared" si="4"/>
        <v/>
      </c>
      <c r="C118" s="154" t="str">
        <f t="shared" si="5"/>
        <v/>
      </c>
      <c r="E118" s="185" t="str">
        <f t="shared" si="6"/>
        <v>Bwlch y Plwm</v>
      </c>
      <c r="F118" s="184">
        <f t="shared" si="7"/>
        <v>10000</v>
      </c>
      <c r="G118" s="183"/>
      <c r="H118" s="149" t="str">
        <v>Penarth</v>
      </c>
      <c r="I118" s="166">
        <v>345</v>
      </c>
      <c r="J118" s="150"/>
      <c r="K118" s="149" t="str">
        <f t="shared" si="8"/>
        <v>Penarth</v>
      </c>
      <c r="L118" s="149" t="str">
        <f t="shared" si="9"/>
        <v>North Wales</v>
      </c>
      <c r="M118" s="148">
        <f t="shared" si="10"/>
        <v>345</v>
      </c>
      <c r="N118" s="161"/>
      <c r="O118" s="161"/>
      <c r="P118" s="161"/>
      <c r="Q118" s="161"/>
      <c r="R118" s="161"/>
      <c r="S118" s="161"/>
      <c r="T118" s="161"/>
      <c r="U118" s="161"/>
      <c r="V118" s="161"/>
      <c r="W118" s="161"/>
      <c r="X118" s="162"/>
      <c r="Y118" s="161"/>
      <c r="Z118" s="161"/>
      <c r="AA118" s="162"/>
      <c r="AB118" s="162"/>
      <c r="AC118" s="161"/>
      <c r="AD118" s="161"/>
      <c r="AE118" s="161"/>
      <c r="AF118" s="160"/>
    </row>
    <row r="119" spans="1:32" ht="16" hidden="1" thickBot="1" x14ac:dyDescent="0.25">
      <c r="A119" s="155">
        <f>IF(B119="","",MAX(A$110:A118)+1)</f>
        <v>5</v>
      </c>
      <c r="B119" s="155" t="str">
        <f t="shared" si="4"/>
        <v>Talagoch</v>
      </c>
      <c r="C119" s="154">
        <f t="shared" si="5"/>
        <v>485</v>
      </c>
      <c r="E119" s="185" t="str">
        <f t="shared" si="6"/>
        <v>Bwlch y Plwm (to Low Adit 5)</v>
      </c>
      <c r="F119" s="184">
        <f t="shared" si="7"/>
        <v>190</v>
      </c>
      <c r="G119" s="183"/>
      <c r="H119" s="149" t="str">
        <v>Cwmorthin Floor 4</v>
      </c>
      <c r="I119" s="166">
        <v>345</v>
      </c>
      <c r="J119" s="150"/>
      <c r="K119" s="149" t="str">
        <f t="shared" si="8"/>
        <v>Cwmorthin Floor 4</v>
      </c>
      <c r="L119" s="149" t="str">
        <f t="shared" si="9"/>
        <v>North Wales</v>
      </c>
      <c r="M119" s="148">
        <f t="shared" si="10"/>
        <v>345</v>
      </c>
      <c r="N119" s="161"/>
      <c r="O119" s="161"/>
      <c r="P119" s="161"/>
      <c r="Q119" s="161"/>
      <c r="R119" s="161"/>
      <c r="S119" s="161"/>
      <c r="T119" s="161"/>
      <c r="U119" s="161"/>
      <c r="V119" s="161"/>
      <c r="W119" s="161"/>
      <c r="X119" s="162"/>
      <c r="Y119" s="161"/>
      <c r="Z119" s="161"/>
      <c r="AA119" s="162"/>
      <c r="AB119" s="162"/>
      <c r="AC119" s="161"/>
      <c r="AD119" s="161"/>
      <c r="AE119" s="161"/>
      <c r="AF119" s="160"/>
    </row>
    <row r="120" spans="1:32" ht="16" hidden="1" thickBot="1" x14ac:dyDescent="0.25">
      <c r="A120" s="155" t="str">
        <f>IF(B120="","",MAX(A$110:A119)+1)</f>
        <v/>
      </c>
      <c r="B120" s="155" t="str">
        <f t="shared" si="4"/>
        <v/>
      </c>
      <c r="C120" s="154" t="str">
        <f t="shared" si="5"/>
        <v/>
      </c>
      <c r="E120" s="185" t="str">
        <f t="shared" si="6"/>
        <v>Cwmorthin</v>
      </c>
      <c r="F120" s="184">
        <f t="shared" si="7"/>
        <v>415</v>
      </c>
      <c r="G120" s="183"/>
      <c r="H120" s="149" t="str">
        <v>Belgrave Mine</v>
      </c>
      <c r="I120" s="166">
        <v>380</v>
      </c>
      <c r="J120" s="150"/>
      <c r="K120" s="149" t="str">
        <f t="shared" si="8"/>
        <v>Belgrave Mine</v>
      </c>
      <c r="L120" s="149" t="str">
        <f t="shared" si="9"/>
        <v>North Wales</v>
      </c>
      <c r="M120" s="148">
        <f t="shared" si="10"/>
        <v>380</v>
      </c>
      <c r="N120" s="161"/>
      <c r="O120" s="161"/>
      <c r="P120" s="161"/>
      <c r="Q120" s="161"/>
      <c r="R120" s="161"/>
      <c r="S120" s="161"/>
      <c r="T120" s="161"/>
      <c r="U120" s="161"/>
      <c r="V120" s="161"/>
      <c r="W120" s="161"/>
      <c r="X120" s="162"/>
      <c r="Y120" s="161"/>
      <c r="Z120" s="161"/>
      <c r="AA120" s="162"/>
      <c r="AB120" s="162"/>
      <c r="AC120" s="161"/>
      <c r="AD120" s="161"/>
      <c r="AE120" s="161"/>
      <c r="AF120" s="160"/>
    </row>
    <row r="121" spans="1:32" ht="16" hidden="1" thickBot="1" x14ac:dyDescent="0.25">
      <c r="A121" s="155" t="str">
        <f>IF(B121="","",MAX(A$110:A120)+1)</f>
        <v/>
      </c>
      <c r="B121" s="155" t="str">
        <f t="shared" si="4"/>
        <v/>
      </c>
      <c r="C121" s="154" t="str">
        <f t="shared" si="5"/>
        <v/>
      </c>
      <c r="E121" s="185" t="str">
        <f t="shared" si="6"/>
        <v>Cwmorthin Floor 4</v>
      </c>
      <c r="F121" s="184">
        <f t="shared" si="7"/>
        <v>345</v>
      </c>
      <c r="G121" s="183"/>
      <c r="H121" s="149" t="str">
        <v>Cwmorthin</v>
      </c>
      <c r="I121" s="166">
        <v>415</v>
      </c>
      <c r="J121" s="150"/>
      <c r="K121" s="149" t="str">
        <f t="shared" si="8"/>
        <v>Cwmorthin</v>
      </c>
      <c r="L121" s="149" t="str">
        <f t="shared" si="9"/>
        <v>North Wales</v>
      </c>
      <c r="M121" s="148">
        <f t="shared" si="10"/>
        <v>415</v>
      </c>
      <c r="N121" s="161"/>
      <c r="O121" s="161"/>
      <c r="P121" s="161"/>
      <c r="Q121" s="161"/>
      <c r="R121" s="161"/>
      <c r="S121" s="161"/>
      <c r="T121" s="161"/>
      <c r="U121" s="161"/>
      <c r="V121" s="161"/>
      <c r="W121" s="161"/>
      <c r="X121" s="162"/>
      <c r="Y121" s="161"/>
      <c r="Z121" s="161"/>
      <c r="AA121" s="162"/>
      <c r="AB121" s="162"/>
      <c r="AC121" s="161"/>
      <c r="AD121" s="161"/>
      <c r="AE121" s="161"/>
      <c r="AF121" s="160"/>
    </row>
    <row r="122" spans="1:32" ht="16" hidden="1" thickBot="1" x14ac:dyDescent="0.25">
      <c r="A122" s="155" t="str">
        <f>IF(B122="","",MAX(A$110:A121)+1)</f>
        <v/>
      </c>
      <c r="B122" s="155" t="str">
        <f t="shared" si="4"/>
        <v/>
      </c>
      <c r="C122" s="154" t="str">
        <f t="shared" si="5"/>
        <v/>
      </c>
      <c r="E122" s="185" t="str">
        <f t="shared" si="6"/>
        <v xml:space="preserve">Gaewern </v>
      </c>
      <c r="F122" s="184">
        <f t="shared" si="7"/>
        <v>14</v>
      </c>
      <c r="G122" s="183"/>
      <c r="H122" s="149" t="str">
        <v>Wedding Cave</v>
      </c>
      <c r="I122" s="166">
        <v>440</v>
      </c>
      <c r="J122" s="150"/>
      <c r="K122" s="149" t="str">
        <f t="shared" si="8"/>
        <v>Wedding Cave</v>
      </c>
      <c r="L122" s="149" t="str">
        <f t="shared" si="9"/>
        <v>North Wales</v>
      </c>
      <c r="M122" s="148">
        <f t="shared" si="10"/>
        <v>440</v>
      </c>
      <c r="N122" s="161"/>
      <c r="O122" s="161"/>
      <c r="P122" s="161"/>
      <c r="Q122" s="161"/>
      <c r="R122" s="161"/>
      <c r="S122" s="161"/>
      <c r="T122" s="161"/>
      <c r="U122" s="161"/>
      <c r="V122" s="161"/>
      <c r="W122" s="161"/>
      <c r="X122" s="162"/>
      <c r="Y122" s="161"/>
      <c r="Z122" s="161"/>
      <c r="AA122" s="162"/>
      <c r="AB122" s="162"/>
      <c r="AC122" s="161"/>
      <c r="AD122" s="161"/>
      <c r="AE122" s="161"/>
      <c r="AF122" s="160"/>
    </row>
    <row r="123" spans="1:32" ht="16" hidden="1" thickBot="1" x14ac:dyDescent="0.25">
      <c r="A123" s="155">
        <f>IF(B123="","",MAX(A$110:A122)+1)</f>
        <v>6</v>
      </c>
      <c r="B123" s="155" t="str">
        <f t="shared" si="4"/>
        <v>Wrysgan</v>
      </c>
      <c r="C123" s="154">
        <f t="shared" si="5"/>
        <v>130</v>
      </c>
      <c r="E123" s="185" t="str">
        <f t="shared" si="6"/>
        <v>Rhiwbach</v>
      </c>
      <c r="F123" s="184">
        <f t="shared" si="7"/>
        <v>195</v>
      </c>
      <c r="G123" s="183"/>
      <c r="H123" s="149" t="str">
        <v>Talagoch</v>
      </c>
      <c r="I123" s="166">
        <v>485</v>
      </c>
      <c r="J123" s="150"/>
      <c r="K123" s="149" t="str">
        <f t="shared" si="8"/>
        <v>Talagoch</v>
      </c>
      <c r="L123" s="149" t="str">
        <f t="shared" si="9"/>
        <v>North Wales</v>
      </c>
      <c r="M123" s="148">
        <f t="shared" si="10"/>
        <v>485</v>
      </c>
      <c r="N123" s="161"/>
      <c r="O123" s="161"/>
      <c r="P123" s="161"/>
      <c r="Q123" s="161"/>
      <c r="R123" s="161"/>
      <c r="S123" s="161"/>
      <c r="T123" s="161"/>
      <c r="U123" s="161"/>
      <c r="V123" s="161"/>
      <c r="W123" s="161"/>
      <c r="X123" s="162"/>
      <c r="Y123" s="161"/>
      <c r="Z123" s="161"/>
      <c r="AA123" s="162"/>
      <c r="AB123" s="162"/>
      <c r="AC123" s="161"/>
      <c r="AD123" s="161"/>
      <c r="AE123" s="161"/>
      <c r="AF123" s="160"/>
    </row>
    <row r="124" spans="1:32" ht="16" hidden="1" thickBot="1" x14ac:dyDescent="0.25">
      <c r="A124" s="155" t="str">
        <f>IF(B124="","",MAX(A$110:A123)+1)</f>
        <v/>
      </c>
      <c r="B124" s="155" t="str">
        <f t="shared" si="4"/>
        <v/>
      </c>
      <c r="C124" s="154" t="str">
        <f t="shared" si="5"/>
        <v/>
      </c>
      <c r="E124" s="185" t="str">
        <f t="shared" si="6"/>
        <v>Fish Caves</v>
      </c>
      <c r="F124" s="184">
        <f t="shared" si="7"/>
        <v>342.5</v>
      </c>
      <c r="G124" s="183"/>
      <c r="H124" s="149" t="str">
        <v>Belgrave Mine</v>
      </c>
      <c r="I124" s="166">
        <v>500</v>
      </c>
      <c r="J124" s="150"/>
      <c r="K124" s="149" t="str">
        <f t="shared" si="8"/>
        <v>Belgrave Mine</v>
      </c>
      <c r="L124" s="149" t="str">
        <f t="shared" si="9"/>
        <v>North Wales</v>
      </c>
      <c r="M124" s="148">
        <f t="shared" si="10"/>
        <v>500</v>
      </c>
      <c r="N124" s="161"/>
      <c r="O124" s="161"/>
      <c r="P124" s="161"/>
      <c r="Q124" s="161"/>
      <c r="R124" s="161"/>
      <c r="S124" s="161"/>
      <c r="T124" s="161"/>
      <c r="U124" s="161"/>
      <c r="V124" s="161"/>
      <c r="W124" s="161"/>
      <c r="X124" s="162"/>
      <c r="Y124" s="161"/>
      <c r="Z124" s="161"/>
      <c r="AA124" s="162"/>
      <c r="AB124" s="162"/>
      <c r="AC124" s="161"/>
      <c r="AD124" s="161"/>
      <c r="AE124" s="161"/>
      <c r="AF124" s="160"/>
    </row>
    <row r="125" spans="1:32" ht="16" hidden="1" thickBot="1" x14ac:dyDescent="0.25">
      <c r="A125" s="155" t="str">
        <f>IF(B125="","",MAX(A$110:A124)+1)</f>
        <v/>
      </c>
      <c r="B125" s="155" t="str">
        <f t="shared" si="4"/>
        <v/>
      </c>
      <c r="C125" s="154" t="str">
        <f t="shared" si="5"/>
        <v/>
      </c>
      <c r="E125" s="185" t="str">
        <f t="shared" si="6"/>
        <v>Ogof Llanymynech</v>
      </c>
      <c r="F125" s="184">
        <f t="shared" si="7"/>
        <v>5400</v>
      </c>
      <c r="G125" s="183"/>
      <c r="H125" s="149" t="str">
        <v>Ogof Nadolig</v>
      </c>
      <c r="I125" s="166">
        <v>1106.6666666666667</v>
      </c>
      <c r="J125" s="150"/>
      <c r="K125" s="149" t="str">
        <f t="shared" si="8"/>
        <v>Ogof Nadolig</v>
      </c>
      <c r="L125" s="149" t="str">
        <f t="shared" si="9"/>
        <v>North Wales</v>
      </c>
      <c r="M125" s="148">
        <f t="shared" si="10"/>
        <v>1106.6666666666667</v>
      </c>
      <c r="N125" s="161"/>
      <c r="O125" s="161"/>
      <c r="P125" s="161"/>
      <c r="Q125" s="161"/>
      <c r="R125" s="161"/>
      <c r="S125" s="161"/>
      <c r="T125" s="161"/>
      <c r="U125" s="161"/>
      <c r="V125" s="161"/>
      <c r="W125" s="161"/>
      <c r="X125" s="162"/>
      <c r="Y125" s="161"/>
      <c r="Z125" s="161"/>
      <c r="AA125" s="162"/>
      <c r="AB125" s="162"/>
      <c r="AC125" s="161"/>
      <c r="AD125" s="161"/>
      <c r="AE125" s="161"/>
      <c r="AF125" s="160"/>
    </row>
    <row r="126" spans="1:32" ht="16" hidden="1" thickBot="1" x14ac:dyDescent="0.25">
      <c r="A126" s="155" t="str">
        <f>IF(B126="","",MAX(A$110:A125)+1)</f>
        <v/>
      </c>
      <c r="B126" s="155" t="str">
        <f t="shared" si="4"/>
        <v/>
      </c>
      <c r="C126" s="154" t="str">
        <f t="shared" si="5"/>
        <v/>
      </c>
      <c r="E126" s="185" t="str">
        <f t="shared" si="6"/>
        <v>Wedding Cave</v>
      </c>
      <c r="F126" s="184">
        <f t="shared" si="7"/>
        <v>440</v>
      </c>
      <c r="G126" s="183"/>
      <c r="H126" s="149" t="str">
        <v>Poachers Cave</v>
      </c>
      <c r="I126" s="166">
        <v>1425</v>
      </c>
      <c r="J126" s="150"/>
      <c r="K126" s="149" t="str">
        <f t="shared" si="8"/>
        <v>Poachers Cave</v>
      </c>
      <c r="L126" s="149" t="str">
        <f t="shared" si="9"/>
        <v>North Wales</v>
      </c>
      <c r="M126" s="148">
        <f t="shared" si="10"/>
        <v>1425</v>
      </c>
      <c r="N126" s="161"/>
      <c r="O126" s="161"/>
      <c r="P126" s="161"/>
      <c r="Q126" s="161"/>
      <c r="R126" s="161"/>
      <c r="S126" s="161"/>
      <c r="T126" s="161"/>
      <c r="U126" s="161"/>
      <c r="V126" s="161"/>
      <c r="W126" s="161"/>
      <c r="X126" s="162"/>
      <c r="Y126" s="161"/>
      <c r="Z126" s="161"/>
      <c r="AA126" s="162"/>
      <c r="AB126" s="162"/>
      <c r="AC126" s="161"/>
      <c r="AD126" s="161"/>
      <c r="AE126" s="161"/>
      <c r="AF126" s="160"/>
    </row>
    <row r="127" spans="1:32" ht="16" hidden="1" thickBot="1" x14ac:dyDescent="0.25">
      <c r="A127" s="155" t="str">
        <f>IF(B127="","",MAX(A$110:A126)+1)</f>
        <v/>
      </c>
      <c r="B127" s="155" t="str">
        <f t="shared" si="4"/>
        <v/>
      </c>
      <c r="C127" s="154" t="str">
        <f t="shared" si="5"/>
        <v/>
      </c>
      <c r="E127" s="185" t="str">
        <f t="shared" si="6"/>
        <v>Belgrave Mine</v>
      </c>
      <c r="F127" s="184">
        <f t="shared" si="7"/>
        <v>380</v>
      </c>
      <c r="G127" s="183"/>
      <c r="H127" s="149" t="str">
        <v>Ogof Llanymynech</v>
      </c>
      <c r="I127" s="166">
        <v>5400</v>
      </c>
      <c r="J127" s="150"/>
      <c r="K127" s="149" t="str">
        <f t="shared" si="8"/>
        <v>Ogof Llanymynech</v>
      </c>
      <c r="L127" s="149" t="str">
        <f t="shared" si="9"/>
        <v>North Wales</v>
      </c>
      <c r="M127" s="148">
        <f t="shared" si="10"/>
        <v>5400</v>
      </c>
      <c r="N127" s="161"/>
      <c r="O127" s="161"/>
      <c r="P127" s="161"/>
      <c r="Q127" s="161"/>
      <c r="R127" s="161"/>
      <c r="S127" s="161"/>
      <c r="T127" s="161"/>
      <c r="U127" s="161"/>
      <c r="V127" s="161"/>
      <c r="W127" s="161"/>
      <c r="X127" s="162"/>
      <c r="Y127" s="161"/>
      <c r="Z127" s="161"/>
      <c r="AA127" s="162"/>
      <c r="AB127" s="162"/>
      <c r="AC127" s="161"/>
      <c r="AD127" s="161"/>
      <c r="AE127" s="161"/>
      <c r="AF127" s="160"/>
    </row>
    <row r="128" spans="1:32" ht="16" hidden="1" thickBot="1" x14ac:dyDescent="0.25">
      <c r="A128" s="155">
        <f>IF(B128="","",MAX(A$110:A127)+1)</f>
        <v>7</v>
      </c>
      <c r="B128" s="155" t="str">
        <f t="shared" si="4"/>
        <v>Penarth</v>
      </c>
      <c r="C128" s="154">
        <f t="shared" si="5"/>
        <v>345</v>
      </c>
      <c r="E128" s="185" t="str">
        <f t="shared" si="6"/>
        <v>Belgrave Mine</v>
      </c>
      <c r="F128" s="184">
        <f t="shared" si="7"/>
        <v>500</v>
      </c>
      <c r="G128" s="183"/>
      <c r="H128" s="149" t="str">
        <v>Bwlch y Plwm</v>
      </c>
      <c r="I128" s="166">
        <v>10000</v>
      </c>
      <c r="J128" s="150"/>
      <c r="K128" s="149" t="str">
        <f t="shared" si="8"/>
        <v>Bwlch y Plwm</v>
      </c>
      <c r="L128" s="149" t="str">
        <f t="shared" si="9"/>
        <v>North Wales</v>
      </c>
      <c r="M128" s="148">
        <f t="shared" si="10"/>
        <v>10000</v>
      </c>
      <c r="N128" s="161"/>
      <c r="O128" s="161"/>
      <c r="P128" s="161"/>
      <c r="Q128" s="161"/>
      <c r="R128" s="161"/>
      <c r="S128" s="161"/>
      <c r="T128" s="161"/>
      <c r="U128" s="161"/>
      <c r="V128" s="161"/>
      <c r="W128" s="161"/>
      <c r="X128" s="162"/>
      <c r="Y128" s="161"/>
      <c r="Z128" s="161"/>
      <c r="AA128" s="162"/>
      <c r="AB128" s="162"/>
      <c r="AC128" s="161"/>
      <c r="AD128" s="161"/>
      <c r="AE128" s="161"/>
      <c r="AF128" s="160"/>
    </row>
    <row r="129" spans="1:32" ht="16" hidden="1" thickBot="1" x14ac:dyDescent="0.25">
      <c r="A129" s="155" t="str">
        <f>IF(B129="","",MAX(A$110:A128)+1)</f>
        <v/>
      </c>
      <c r="B129" s="155" t="str">
        <f t="shared" si="4"/>
        <v/>
      </c>
      <c r="C129" s="154" t="str">
        <f t="shared" si="5"/>
        <v/>
      </c>
      <c r="E129" s="185" t="str">
        <f t="shared" si="6"/>
        <v/>
      </c>
      <c r="F129" s="184" t="str">
        <f t="shared" si="7"/>
        <v/>
      </c>
      <c r="G129" s="183"/>
      <c r="H129" s="149" t="str">
        <v/>
      </c>
      <c r="I129" s="166" t="str">
        <v/>
      </c>
      <c r="J129" s="150"/>
      <c r="K129" s="149" t="str">
        <f t="shared" si="8"/>
        <v/>
      </c>
      <c r="L129" s="149" t="str">
        <f t="shared" si="9"/>
        <v/>
      </c>
      <c r="M129" s="148" t="str">
        <f t="shared" si="10"/>
        <v/>
      </c>
      <c r="N129" s="161"/>
      <c r="O129" s="161"/>
      <c r="P129" s="161"/>
      <c r="Q129" s="161"/>
      <c r="R129" s="161"/>
      <c r="S129" s="161"/>
      <c r="T129" s="161"/>
      <c r="U129" s="161"/>
      <c r="V129" s="161"/>
      <c r="W129" s="161"/>
      <c r="X129" s="162"/>
      <c r="Y129" s="161"/>
      <c r="Z129" s="161"/>
      <c r="AA129" s="162"/>
      <c r="AB129" s="162"/>
      <c r="AC129" s="161"/>
      <c r="AD129" s="161"/>
      <c r="AE129" s="161"/>
      <c r="AF129" s="160"/>
    </row>
    <row r="130" spans="1:32" ht="16" hidden="1" thickBot="1" x14ac:dyDescent="0.25">
      <c r="A130" s="155" t="str">
        <f>IF(B130="","",MAX(A$110:A129)+1)</f>
        <v/>
      </c>
      <c r="B130" s="155" t="str">
        <f t="shared" si="4"/>
        <v/>
      </c>
      <c r="C130" s="154" t="str">
        <f t="shared" si="5"/>
        <v/>
      </c>
      <c r="E130" s="185" t="str">
        <f t="shared" si="6"/>
        <v/>
      </c>
      <c r="F130" s="184" t="str">
        <f t="shared" si="7"/>
        <v/>
      </c>
      <c r="G130" s="183"/>
      <c r="H130" s="149" t="str">
        <v/>
      </c>
      <c r="I130" s="166" t="str">
        <v/>
      </c>
      <c r="J130" s="150"/>
      <c r="K130" s="149" t="str">
        <f t="shared" si="8"/>
        <v/>
      </c>
      <c r="L130" s="149" t="str">
        <f t="shared" si="9"/>
        <v/>
      </c>
      <c r="M130" s="148" t="str">
        <f t="shared" si="10"/>
        <v/>
      </c>
      <c r="N130" s="161"/>
      <c r="O130" s="161"/>
      <c r="P130" s="161"/>
      <c r="Q130" s="161"/>
      <c r="R130" s="161"/>
      <c r="S130" s="161"/>
      <c r="T130" s="161"/>
      <c r="U130" s="161"/>
      <c r="V130" s="161"/>
      <c r="W130" s="161"/>
      <c r="X130" s="162"/>
      <c r="Y130" s="161"/>
      <c r="Z130" s="161"/>
      <c r="AA130" s="162"/>
      <c r="AB130" s="162"/>
      <c r="AC130" s="161"/>
      <c r="AD130" s="161"/>
      <c r="AE130" s="161"/>
      <c r="AF130" s="160"/>
    </row>
    <row r="131" spans="1:32" ht="16" hidden="1" thickBot="1" x14ac:dyDescent="0.25">
      <c r="A131" s="155" t="str">
        <f>IF(B131="","",MAX(A$110:A130)+1)</f>
        <v/>
      </c>
      <c r="B131" s="155" t="str">
        <f t="shared" si="4"/>
        <v/>
      </c>
      <c r="C131" s="154" t="str">
        <f t="shared" si="5"/>
        <v/>
      </c>
      <c r="E131" s="185" t="str">
        <f t="shared" si="6"/>
        <v/>
      </c>
      <c r="F131" s="184" t="str">
        <f t="shared" si="7"/>
        <v/>
      </c>
      <c r="G131" s="183"/>
      <c r="H131" s="149" t="str">
        <v/>
      </c>
      <c r="I131" s="166" t="str">
        <v/>
      </c>
      <c r="J131" s="150"/>
      <c r="K131" s="149" t="str">
        <f t="shared" si="8"/>
        <v/>
      </c>
      <c r="L131" s="149" t="str">
        <f t="shared" si="9"/>
        <v/>
      </c>
      <c r="M131" s="148" t="str">
        <f t="shared" si="10"/>
        <v/>
      </c>
      <c r="N131" s="161"/>
      <c r="O131" s="161"/>
      <c r="P131" s="161"/>
      <c r="Q131" s="161"/>
      <c r="R131" s="161"/>
      <c r="S131" s="161"/>
      <c r="T131" s="161"/>
      <c r="U131" s="161"/>
      <c r="V131" s="161"/>
      <c r="W131" s="161"/>
      <c r="X131" s="162"/>
      <c r="Y131" s="161"/>
      <c r="Z131" s="161"/>
      <c r="AA131" s="162"/>
      <c r="AB131" s="162"/>
      <c r="AC131" s="161"/>
      <c r="AD131" s="161"/>
      <c r="AE131" s="161"/>
      <c r="AF131" s="160"/>
    </row>
    <row r="132" spans="1:32" ht="16" hidden="1" thickBot="1" x14ac:dyDescent="0.25">
      <c r="A132" s="155">
        <f>IF(B132="","",MAX(A$110:A131)+1)</f>
        <v>8</v>
      </c>
      <c r="B132" s="155" t="str">
        <f t="shared" si="4"/>
        <v>Bwlch y Plwm</v>
      </c>
      <c r="C132" s="154">
        <f t="shared" si="5"/>
        <v>10000</v>
      </c>
      <c r="E132" s="185" t="str">
        <f t="shared" si="6"/>
        <v/>
      </c>
      <c r="F132" s="184" t="str">
        <f t="shared" si="7"/>
        <v/>
      </c>
      <c r="G132" s="183"/>
      <c r="H132" s="149" t="str">
        <v/>
      </c>
      <c r="I132" s="166" t="str">
        <v/>
      </c>
      <c r="J132" s="150"/>
      <c r="K132" s="149" t="str">
        <f t="shared" si="8"/>
        <v/>
      </c>
      <c r="L132" s="149" t="str">
        <f t="shared" si="9"/>
        <v/>
      </c>
      <c r="M132" s="148" t="str">
        <f t="shared" si="10"/>
        <v/>
      </c>
      <c r="N132" s="161"/>
      <c r="O132" s="161"/>
      <c r="P132" s="161"/>
      <c r="Q132" s="161"/>
      <c r="R132" s="161"/>
      <c r="S132" s="161"/>
      <c r="T132" s="161"/>
      <c r="U132" s="161"/>
      <c r="V132" s="161"/>
      <c r="W132" s="161"/>
      <c r="X132" s="162"/>
      <c r="Y132" s="161"/>
      <c r="Z132" s="161"/>
      <c r="AA132" s="162"/>
      <c r="AB132" s="162"/>
      <c r="AC132" s="161"/>
      <c r="AD132" s="161"/>
      <c r="AE132" s="161"/>
      <c r="AF132" s="160"/>
    </row>
    <row r="133" spans="1:32" ht="16" hidden="1" thickBot="1" x14ac:dyDescent="0.25">
      <c r="A133" s="155" t="str">
        <f>IF(B133="","",MAX(A$110:A132)+1)</f>
        <v/>
      </c>
      <c r="B133" s="155" t="str">
        <f t="shared" si="4"/>
        <v/>
      </c>
      <c r="C133" s="154" t="str">
        <f t="shared" si="5"/>
        <v/>
      </c>
      <c r="E133" s="185" t="str">
        <f t="shared" si="6"/>
        <v/>
      </c>
      <c r="F133" s="184" t="str">
        <f t="shared" si="7"/>
        <v/>
      </c>
      <c r="G133" s="183"/>
      <c r="H133" s="149" t="str">
        <v/>
      </c>
      <c r="I133" s="166" t="str">
        <v/>
      </c>
      <c r="J133" s="150"/>
      <c r="K133" s="149" t="str">
        <f t="shared" si="8"/>
        <v/>
      </c>
      <c r="L133" s="149" t="str">
        <f t="shared" si="9"/>
        <v/>
      </c>
      <c r="M133" s="148" t="str">
        <f t="shared" si="10"/>
        <v/>
      </c>
      <c r="N133" s="161"/>
      <c r="O133" s="161"/>
      <c r="P133" s="161"/>
      <c r="Q133" s="161"/>
      <c r="R133" s="161"/>
      <c r="S133" s="161"/>
      <c r="T133" s="161"/>
      <c r="U133" s="161"/>
      <c r="V133" s="161"/>
      <c r="W133" s="161"/>
      <c r="X133" s="162"/>
      <c r="Y133" s="161"/>
      <c r="Z133" s="161"/>
      <c r="AA133" s="162"/>
      <c r="AB133" s="162"/>
      <c r="AC133" s="161"/>
      <c r="AD133" s="161"/>
      <c r="AE133" s="161"/>
      <c r="AF133" s="160"/>
    </row>
    <row r="134" spans="1:32" ht="16" hidden="1" thickBot="1" x14ac:dyDescent="0.25">
      <c r="A134" s="155" t="str">
        <f>IF(B134="","",MAX(A$110:A133)+1)</f>
        <v/>
      </c>
      <c r="B134" s="155" t="str">
        <f t="shared" si="4"/>
        <v/>
      </c>
      <c r="C134" s="154" t="str">
        <f t="shared" si="5"/>
        <v/>
      </c>
      <c r="E134" s="185" t="str">
        <f t="shared" si="6"/>
        <v/>
      </c>
      <c r="F134" s="184" t="str">
        <f t="shared" si="7"/>
        <v/>
      </c>
      <c r="G134" s="183"/>
      <c r="H134" s="149" t="str">
        <v/>
      </c>
      <c r="I134" s="166" t="str">
        <v/>
      </c>
      <c r="J134" s="150"/>
      <c r="K134" s="149" t="str">
        <f t="shared" si="8"/>
        <v/>
      </c>
      <c r="L134" s="149" t="str">
        <f t="shared" si="9"/>
        <v/>
      </c>
      <c r="M134" s="148" t="str">
        <f t="shared" si="10"/>
        <v/>
      </c>
      <c r="N134" s="161"/>
      <c r="O134" s="161"/>
      <c r="P134" s="161"/>
      <c r="Q134" s="161"/>
      <c r="R134" s="161"/>
      <c r="S134" s="161"/>
      <c r="T134" s="161"/>
      <c r="U134" s="161"/>
      <c r="V134" s="161"/>
      <c r="W134" s="161"/>
      <c r="X134" s="162"/>
      <c r="Y134" s="161"/>
      <c r="Z134" s="161"/>
      <c r="AA134" s="162"/>
      <c r="AB134" s="162"/>
      <c r="AC134" s="161"/>
      <c r="AD134" s="161"/>
      <c r="AE134" s="161"/>
      <c r="AF134" s="160"/>
    </row>
    <row r="135" spans="1:32" ht="16" hidden="1" thickBot="1" x14ac:dyDescent="0.25">
      <c r="A135" s="155" t="str">
        <f>IF(B135="","",MAX(A$110:A134)+1)</f>
        <v/>
      </c>
      <c r="B135" s="155" t="str">
        <f t="shared" si="4"/>
        <v/>
      </c>
      <c r="C135" s="154" t="str">
        <f t="shared" si="5"/>
        <v/>
      </c>
      <c r="E135" s="185" t="str">
        <f t="shared" si="6"/>
        <v/>
      </c>
      <c r="F135" s="184" t="str">
        <f t="shared" si="7"/>
        <v/>
      </c>
      <c r="G135" s="183"/>
      <c r="H135" s="149" t="str">
        <v/>
      </c>
      <c r="I135" s="166" t="str">
        <v/>
      </c>
      <c r="J135" s="150"/>
      <c r="K135" s="149" t="str">
        <f t="shared" si="8"/>
        <v/>
      </c>
      <c r="L135" s="149" t="str">
        <f t="shared" si="9"/>
        <v/>
      </c>
      <c r="M135" s="148" t="str">
        <f t="shared" si="10"/>
        <v/>
      </c>
      <c r="N135" s="161"/>
      <c r="O135" s="161"/>
      <c r="P135" s="161"/>
      <c r="Q135" s="161"/>
      <c r="R135" s="161"/>
      <c r="S135" s="161"/>
      <c r="T135" s="161"/>
      <c r="U135" s="161"/>
      <c r="V135" s="161"/>
      <c r="W135" s="161"/>
      <c r="X135" s="162"/>
      <c r="Y135" s="161"/>
      <c r="Z135" s="161"/>
      <c r="AA135" s="162"/>
      <c r="AB135" s="162"/>
      <c r="AC135" s="161"/>
      <c r="AD135" s="161"/>
      <c r="AE135" s="161"/>
      <c r="AF135" s="160"/>
    </row>
    <row r="136" spans="1:32" ht="16" hidden="1" thickBot="1" x14ac:dyDescent="0.25">
      <c r="A136" s="155" t="str">
        <f>IF(B136="","",MAX(A$110:A135)+1)</f>
        <v/>
      </c>
      <c r="B136" s="155" t="str">
        <f t="shared" si="4"/>
        <v/>
      </c>
      <c r="C136" s="154" t="str">
        <f t="shared" si="5"/>
        <v/>
      </c>
      <c r="E136" s="185" t="str">
        <f t="shared" si="6"/>
        <v/>
      </c>
      <c r="F136" s="184" t="str">
        <f t="shared" si="7"/>
        <v/>
      </c>
      <c r="G136" s="183"/>
      <c r="H136" s="149" t="str">
        <v/>
      </c>
      <c r="I136" s="166" t="str">
        <v/>
      </c>
      <c r="J136" s="150"/>
      <c r="K136" s="149" t="str">
        <f t="shared" si="8"/>
        <v/>
      </c>
      <c r="L136" s="149" t="str">
        <f t="shared" si="9"/>
        <v/>
      </c>
      <c r="M136" s="148" t="str">
        <f t="shared" si="10"/>
        <v/>
      </c>
      <c r="N136" s="161"/>
      <c r="O136" s="161"/>
      <c r="P136" s="161"/>
      <c r="Q136" s="161"/>
      <c r="R136" s="161"/>
      <c r="S136" s="161"/>
      <c r="T136" s="161"/>
      <c r="U136" s="161"/>
      <c r="V136" s="161"/>
      <c r="W136" s="161"/>
      <c r="X136" s="162"/>
      <c r="Y136" s="161"/>
      <c r="Z136" s="161"/>
      <c r="AA136" s="162"/>
      <c r="AB136" s="162"/>
      <c r="AC136" s="161"/>
      <c r="AD136" s="161"/>
      <c r="AE136" s="161"/>
      <c r="AF136" s="160"/>
    </row>
    <row r="137" spans="1:32" ht="16" hidden="1" thickBot="1" x14ac:dyDescent="0.25">
      <c r="A137" s="155" t="str">
        <f>IF(B137="","",MAX(A$110:A136)+1)</f>
        <v/>
      </c>
      <c r="B137" s="155" t="str">
        <f t="shared" si="4"/>
        <v/>
      </c>
      <c r="C137" s="154" t="str">
        <f t="shared" si="5"/>
        <v/>
      </c>
      <c r="E137" s="185" t="str">
        <f t="shared" si="6"/>
        <v/>
      </c>
      <c r="F137" s="184" t="str">
        <f t="shared" si="7"/>
        <v/>
      </c>
      <c r="G137" s="183"/>
      <c r="H137" s="149" t="str">
        <v/>
      </c>
      <c r="I137" s="165" t="str">
        <v/>
      </c>
      <c r="J137" s="150"/>
      <c r="K137" s="149" t="str">
        <f t="shared" si="8"/>
        <v/>
      </c>
      <c r="L137" s="149" t="str">
        <f t="shared" si="9"/>
        <v/>
      </c>
      <c r="M137" s="148" t="str">
        <f t="shared" si="10"/>
        <v/>
      </c>
      <c r="N137" s="161"/>
      <c r="O137" s="161"/>
      <c r="P137" s="161"/>
      <c r="Q137" s="161"/>
      <c r="R137" s="161"/>
      <c r="S137" s="161"/>
      <c r="T137" s="161"/>
      <c r="U137" s="161"/>
      <c r="V137" s="161"/>
      <c r="W137" s="161"/>
      <c r="X137" s="162"/>
      <c r="Y137" s="161"/>
      <c r="Z137" s="161"/>
      <c r="AA137" s="162"/>
      <c r="AB137" s="162"/>
      <c r="AC137" s="161"/>
      <c r="AD137" s="161"/>
      <c r="AE137" s="161"/>
      <c r="AF137" s="160"/>
    </row>
    <row r="138" spans="1:32" ht="16" hidden="1" thickBot="1" x14ac:dyDescent="0.25">
      <c r="A138" s="155" t="str">
        <f>IF(B138="","",MAX(A$110:A137)+1)</f>
        <v/>
      </c>
      <c r="B138" s="155" t="str">
        <f t="shared" si="4"/>
        <v/>
      </c>
      <c r="C138" s="154" t="str">
        <f t="shared" si="5"/>
        <v/>
      </c>
      <c r="E138" s="185" t="str">
        <f t="shared" si="6"/>
        <v/>
      </c>
      <c r="F138" s="184" t="str">
        <f t="shared" si="7"/>
        <v/>
      </c>
      <c r="G138" s="183"/>
      <c r="H138" s="149" t="str">
        <v/>
      </c>
      <c r="I138" s="165" t="str">
        <v/>
      </c>
      <c r="J138" s="150"/>
      <c r="K138" s="149" t="str">
        <f t="shared" si="8"/>
        <v/>
      </c>
      <c r="L138" s="149" t="str">
        <f t="shared" si="9"/>
        <v/>
      </c>
      <c r="M138" s="148" t="str">
        <f t="shared" si="10"/>
        <v/>
      </c>
      <c r="N138" s="161"/>
      <c r="O138" s="161"/>
      <c r="P138" s="161"/>
      <c r="Q138" s="161"/>
      <c r="R138" s="161"/>
      <c r="S138" s="161"/>
      <c r="T138" s="161"/>
      <c r="U138" s="161"/>
      <c r="V138" s="161"/>
      <c r="W138" s="161"/>
      <c r="X138" s="162"/>
      <c r="Y138" s="161"/>
      <c r="Z138" s="161"/>
      <c r="AA138" s="162"/>
      <c r="AB138" s="162"/>
      <c r="AC138" s="161"/>
      <c r="AD138" s="161"/>
      <c r="AE138" s="161"/>
      <c r="AF138" s="160"/>
    </row>
    <row r="139" spans="1:32" ht="16" hidden="1" thickBot="1" x14ac:dyDescent="0.25">
      <c r="A139" s="155" t="str">
        <f>IF(B139="","",MAX(A$110:A138)+1)</f>
        <v/>
      </c>
      <c r="B139" s="155" t="str">
        <f t="shared" si="4"/>
        <v/>
      </c>
      <c r="C139" s="154" t="str">
        <f t="shared" si="5"/>
        <v/>
      </c>
      <c r="E139" s="185" t="str">
        <f t="shared" si="6"/>
        <v/>
      </c>
      <c r="F139" s="184" t="str">
        <f t="shared" si="7"/>
        <v/>
      </c>
      <c r="G139" s="183"/>
      <c r="H139" s="149" t="str">
        <v/>
      </c>
      <c r="I139" s="165" t="str">
        <v/>
      </c>
      <c r="J139" s="150"/>
      <c r="K139" s="149" t="str">
        <f t="shared" si="8"/>
        <v/>
      </c>
      <c r="L139" s="149" t="str">
        <f t="shared" si="9"/>
        <v/>
      </c>
      <c r="M139" s="148" t="str">
        <f t="shared" si="10"/>
        <v/>
      </c>
      <c r="N139" s="161"/>
      <c r="O139" s="161"/>
      <c r="P139" s="161"/>
      <c r="Q139" s="161"/>
      <c r="R139" s="161"/>
      <c r="S139" s="161"/>
      <c r="T139" s="161"/>
      <c r="U139" s="161"/>
      <c r="V139" s="161"/>
      <c r="W139" s="161"/>
      <c r="X139" s="162"/>
      <c r="Y139" s="161"/>
      <c r="Z139" s="161"/>
      <c r="AA139" s="162"/>
      <c r="AB139" s="162"/>
      <c r="AC139" s="161"/>
      <c r="AD139" s="161"/>
      <c r="AE139" s="161"/>
      <c r="AF139" s="160"/>
    </row>
    <row r="140" spans="1:32" ht="16" hidden="1" thickBot="1" x14ac:dyDescent="0.25">
      <c r="A140" s="155" t="str">
        <f>IF(B140="","",MAX(A$110:A139)+1)</f>
        <v/>
      </c>
      <c r="B140" s="155" t="str">
        <f t="shared" si="4"/>
        <v/>
      </c>
      <c r="C140" s="154" t="str">
        <f t="shared" si="5"/>
        <v/>
      </c>
      <c r="E140" s="185" t="str">
        <f t="shared" si="6"/>
        <v/>
      </c>
      <c r="F140" s="184" t="str">
        <f t="shared" si="7"/>
        <v/>
      </c>
      <c r="G140" s="183"/>
      <c r="H140" s="149" t="str">
        <v/>
      </c>
      <c r="I140" s="165" t="str">
        <v/>
      </c>
      <c r="J140" s="150"/>
      <c r="K140" s="149" t="str">
        <f t="shared" si="8"/>
        <v/>
      </c>
      <c r="L140" s="149" t="str">
        <f t="shared" si="9"/>
        <v/>
      </c>
      <c r="M140" s="148" t="str">
        <f t="shared" si="10"/>
        <v/>
      </c>
      <c r="N140" s="161"/>
      <c r="O140" s="161"/>
      <c r="P140" s="161"/>
      <c r="Q140" s="161"/>
      <c r="R140" s="161"/>
      <c r="S140" s="161"/>
      <c r="T140" s="161"/>
      <c r="U140" s="161"/>
      <c r="V140" s="161"/>
      <c r="W140" s="161"/>
      <c r="X140" s="162"/>
      <c r="Y140" s="161"/>
      <c r="Z140" s="161"/>
      <c r="AA140" s="162"/>
      <c r="AB140" s="162"/>
      <c r="AC140" s="161"/>
      <c r="AD140" s="161"/>
      <c r="AE140" s="161"/>
      <c r="AF140" s="160"/>
    </row>
    <row r="141" spans="1:32" ht="16" hidden="1" thickBot="1" x14ac:dyDescent="0.25">
      <c r="A141" s="155" t="str">
        <f>IF(B141="","",MAX(A$110:A140)+1)</f>
        <v/>
      </c>
      <c r="B141" s="155" t="str">
        <f t="shared" si="4"/>
        <v/>
      </c>
      <c r="C141" s="154" t="str">
        <f t="shared" si="5"/>
        <v/>
      </c>
      <c r="E141" s="185" t="str">
        <f t="shared" si="6"/>
        <v/>
      </c>
      <c r="F141" s="184" t="str">
        <f t="shared" si="7"/>
        <v/>
      </c>
      <c r="G141" s="183"/>
      <c r="H141" s="149" t="str">
        <v/>
      </c>
      <c r="I141" s="164" t="str">
        <v/>
      </c>
      <c r="J141" s="150"/>
      <c r="K141" s="149" t="str">
        <f t="shared" si="8"/>
        <v/>
      </c>
      <c r="L141" s="149" t="str">
        <f t="shared" si="9"/>
        <v/>
      </c>
      <c r="M141" s="148" t="str">
        <f t="shared" si="10"/>
        <v/>
      </c>
      <c r="N141" s="161"/>
      <c r="O141" s="161"/>
      <c r="P141" s="161"/>
      <c r="Q141" s="161"/>
      <c r="R141" s="161"/>
      <c r="S141" s="161"/>
      <c r="T141" s="161"/>
      <c r="U141" s="161"/>
      <c r="V141" s="161"/>
      <c r="W141" s="161"/>
      <c r="X141" s="162"/>
      <c r="Y141" s="161"/>
      <c r="Z141" s="161"/>
      <c r="AA141" s="162"/>
      <c r="AB141" s="162"/>
      <c r="AC141" s="161"/>
      <c r="AD141" s="161"/>
      <c r="AE141" s="161"/>
      <c r="AF141" s="160"/>
    </row>
    <row r="142" spans="1:32" ht="16" hidden="1" thickBot="1" x14ac:dyDescent="0.25">
      <c r="A142" s="155" t="str">
        <f>IF(B142="","",MAX(A$110:A141)+1)</f>
        <v/>
      </c>
      <c r="B142" s="155" t="str">
        <f t="shared" si="4"/>
        <v/>
      </c>
      <c r="C142" s="154" t="str">
        <f t="shared" si="5"/>
        <v/>
      </c>
      <c r="E142" s="185" t="str">
        <f t="shared" si="6"/>
        <v/>
      </c>
      <c r="F142" s="184" t="str">
        <f t="shared" si="7"/>
        <v/>
      </c>
      <c r="G142" s="183"/>
      <c r="H142" s="149" t="str">
        <v/>
      </c>
      <c r="I142" s="163" t="str">
        <v/>
      </c>
      <c r="J142" s="150"/>
      <c r="K142" s="149" t="str">
        <f t="shared" si="8"/>
        <v/>
      </c>
      <c r="L142" s="149" t="str">
        <f t="shared" si="9"/>
        <v/>
      </c>
      <c r="M142" s="148" t="str">
        <f t="shared" si="10"/>
        <v/>
      </c>
      <c r="N142" s="161"/>
      <c r="O142" s="161"/>
      <c r="P142" s="161"/>
      <c r="Q142" s="161"/>
      <c r="R142" s="161"/>
      <c r="S142" s="161"/>
      <c r="T142" s="161"/>
      <c r="U142" s="161"/>
      <c r="V142" s="161"/>
      <c r="W142" s="161"/>
      <c r="X142" s="162"/>
      <c r="Y142" s="161"/>
      <c r="Z142" s="161"/>
      <c r="AA142" s="162"/>
      <c r="AB142" s="162"/>
      <c r="AC142" s="161"/>
      <c r="AD142" s="161"/>
      <c r="AE142" s="161"/>
      <c r="AF142" s="160"/>
    </row>
    <row r="143" spans="1:32" ht="16" hidden="1" thickBot="1" x14ac:dyDescent="0.25">
      <c r="A143" s="155" t="str">
        <f>IF(B143="","",MAX(A$110:A142)+1)</f>
        <v/>
      </c>
      <c r="B143" s="155" t="str">
        <f t="shared" ref="B143:B174" si="11">IF(E36&gt;0,B36,"")</f>
        <v/>
      </c>
      <c r="C143" s="154" t="str">
        <f t="shared" ref="C143:C174" si="12">IF(E36&gt;0,E36,"")</f>
        <v/>
      </c>
      <c r="E143" s="185" t="str">
        <f t="shared" ref="E143:E174" si="13">IFERROR(INDEX($B$111:$B$210,MATCH(ROW()-ROW($D$110),$A$111:$A$210,0)),"")</f>
        <v/>
      </c>
      <c r="F143" s="184" t="str">
        <f t="shared" ref="F143:F174" si="14">IFERROR(INDEX($C$111:$C$210,MATCH(ROW()-ROW($D$110),$A$111:$A$210,0)),"")</f>
        <v/>
      </c>
      <c r="G143" s="183"/>
      <c r="H143" s="149" t="str">
        <v/>
      </c>
      <c r="I143" s="163" t="str">
        <v/>
      </c>
      <c r="J143" s="150"/>
      <c r="K143" s="149" t="str">
        <f t="shared" ref="K143:K174" si="15">IF(H143&gt;"*",H143,"")</f>
        <v/>
      </c>
      <c r="L143" s="149" t="str">
        <f t="shared" ref="L143:L174" si="16">IF(H143&gt;"*",$B$1,"")</f>
        <v/>
      </c>
      <c r="M143" s="148" t="str">
        <f t="shared" ref="M143:M174" si="17">IF(H143&gt;"*",I143,"")</f>
        <v/>
      </c>
      <c r="N143" s="161"/>
      <c r="O143" s="161"/>
      <c r="P143" s="161"/>
      <c r="Q143" s="161"/>
      <c r="R143" s="161"/>
      <c r="S143" s="161"/>
      <c r="T143" s="161"/>
      <c r="U143" s="161"/>
      <c r="V143" s="161"/>
      <c r="W143" s="161"/>
      <c r="X143" s="162"/>
      <c r="Y143" s="161"/>
      <c r="Z143" s="161"/>
      <c r="AA143" s="162"/>
      <c r="AB143" s="162"/>
      <c r="AC143" s="161"/>
      <c r="AD143" s="161"/>
      <c r="AE143" s="161"/>
      <c r="AF143" s="160"/>
    </row>
    <row r="144" spans="1:32" ht="16" hidden="1" thickBot="1" x14ac:dyDescent="0.25">
      <c r="A144" s="155" t="str">
        <f>IF(B144="","",MAX(A$110:A143)+1)</f>
        <v/>
      </c>
      <c r="B144" s="155" t="str">
        <f t="shared" si="11"/>
        <v/>
      </c>
      <c r="C144" s="154" t="str">
        <f t="shared" si="12"/>
        <v/>
      </c>
      <c r="E144" s="185" t="str">
        <f t="shared" si="13"/>
        <v/>
      </c>
      <c r="F144" s="184" t="str">
        <f t="shared" si="14"/>
        <v/>
      </c>
      <c r="G144" s="183"/>
      <c r="H144" s="149" t="str">
        <v/>
      </c>
      <c r="I144" s="163" t="str">
        <v/>
      </c>
      <c r="J144" s="150"/>
      <c r="K144" s="149" t="str">
        <f t="shared" si="15"/>
        <v/>
      </c>
      <c r="L144" s="149" t="str">
        <f t="shared" si="16"/>
        <v/>
      </c>
      <c r="M144" s="148" t="str">
        <f t="shared" si="17"/>
        <v/>
      </c>
      <c r="N144" s="161"/>
      <c r="O144" s="161"/>
      <c r="P144" s="161"/>
      <c r="Q144" s="161"/>
      <c r="R144" s="161"/>
      <c r="S144" s="161"/>
      <c r="T144" s="161"/>
      <c r="U144" s="161"/>
      <c r="V144" s="161"/>
      <c r="W144" s="161"/>
      <c r="X144" s="162"/>
      <c r="Y144" s="161"/>
      <c r="Z144" s="161"/>
      <c r="AA144" s="162"/>
      <c r="AB144" s="162"/>
      <c r="AC144" s="161"/>
      <c r="AD144" s="161"/>
      <c r="AE144" s="161"/>
      <c r="AF144" s="160"/>
    </row>
    <row r="145" spans="1:32" ht="16" hidden="1" thickBot="1" x14ac:dyDescent="0.25">
      <c r="A145" s="155">
        <f>IF(B145="","",MAX(A$110:A144)+1)</f>
        <v>9</v>
      </c>
      <c r="B145" s="155" t="str">
        <f t="shared" si="11"/>
        <v>Bwlch y Plwm (to Low Adit 5)</v>
      </c>
      <c r="C145" s="154">
        <f t="shared" si="12"/>
        <v>190</v>
      </c>
      <c r="E145" s="185" t="str">
        <f t="shared" si="13"/>
        <v/>
      </c>
      <c r="F145" s="184" t="str">
        <f t="shared" si="14"/>
        <v/>
      </c>
      <c r="G145" s="183"/>
      <c r="H145" s="149" t="str">
        <v/>
      </c>
      <c r="I145" s="163" t="str">
        <v/>
      </c>
      <c r="J145" s="150"/>
      <c r="K145" s="149" t="str">
        <f t="shared" si="15"/>
        <v/>
      </c>
      <c r="L145" s="149" t="str">
        <f t="shared" si="16"/>
        <v/>
      </c>
      <c r="M145" s="148" t="str">
        <f t="shared" si="17"/>
        <v/>
      </c>
      <c r="N145" s="161"/>
      <c r="O145" s="161"/>
      <c r="P145" s="161"/>
      <c r="Q145" s="161"/>
      <c r="R145" s="161"/>
      <c r="S145" s="161"/>
      <c r="T145" s="161"/>
      <c r="U145" s="161"/>
      <c r="V145" s="161"/>
      <c r="W145" s="161"/>
      <c r="X145" s="162"/>
      <c r="Y145" s="161"/>
      <c r="Z145" s="161"/>
      <c r="AA145" s="162"/>
      <c r="AB145" s="162"/>
      <c r="AC145" s="161"/>
      <c r="AD145" s="161"/>
      <c r="AE145" s="161"/>
      <c r="AF145" s="160"/>
    </row>
    <row r="146" spans="1:32" ht="16" hidden="1" thickBot="1" x14ac:dyDescent="0.25">
      <c r="A146" s="155" t="str">
        <f>IF(B146="","",MAX(A$110:A145)+1)</f>
        <v/>
      </c>
      <c r="B146" s="155" t="str">
        <f t="shared" si="11"/>
        <v/>
      </c>
      <c r="C146" s="154" t="str">
        <f t="shared" si="12"/>
        <v/>
      </c>
      <c r="E146" s="185" t="str">
        <f t="shared" si="13"/>
        <v/>
      </c>
      <c r="F146" s="184" t="str">
        <f t="shared" si="14"/>
        <v/>
      </c>
      <c r="G146" s="183"/>
      <c r="H146" s="149" t="str">
        <v/>
      </c>
      <c r="I146" s="163" t="str">
        <v/>
      </c>
      <c r="J146" s="150"/>
      <c r="K146" s="149" t="str">
        <f t="shared" si="15"/>
        <v/>
      </c>
      <c r="L146" s="149" t="str">
        <f t="shared" si="16"/>
        <v/>
      </c>
      <c r="M146" s="148" t="str">
        <f t="shared" si="17"/>
        <v/>
      </c>
      <c r="N146" s="161"/>
      <c r="O146" s="161"/>
      <c r="P146" s="161"/>
      <c r="Q146" s="161"/>
      <c r="R146" s="161"/>
      <c r="S146" s="161"/>
      <c r="T146" s="161"/>
      <c r="U146" s="161"/>
      <c r="V146" s="161"/>
      <c r="W146" s="161"/>
      <c r="X146" s="162"/>
      <c r="Y146" s="161"/>
      <c r="Z146" s="161"/>
      <c r="AA146" s="162"/>
      <c r="AB146" s="162"/>
      <c r="AC146" s="161"/>
      <c r="AD146" s="161"/>
      <c r="AE146" s="161"/>
      <c r="AF146" s="160"/>
    </row>
    <row r="147" spans="1:32" ht="16" hidden="1" thickBot="1" x14ac:dyDescent="0.25">
      <c r="A147" s="155" t="str">
        <f>IF(B147="","",MAX(A$110:A146)+1)</f>
        <v/>
      </c>
      <c r="B147" s="155" t="str">
        <f t="shared" si="11"/>
        <v/>
      </c>
      <c r="C147" s="154" t="str">
        <f t="shared" si="12"/>
        <v/>
      </c>
      <c r="E147" s="185" t="str">
        <f t="shared" si="13"/>
        <v/>
      </c>
      <c r="F147" s="184" t="str">
        <f t="shared" si="14"/>
        <v/>
      </c>
      <c r="G147" s="183"/>
      <c r="H147" s="149" t="str">
        <v/>
      </c>
      <c r="I147" s="163" t="str">
        <v/>
      </c>
      <c r="J147" s="150"/>
      <c r="K147" s="149" t="str">
        <f t="shared" si="15"/>
        <v/>
      </c>
      <c r="L147" s="149" t="str">
        <f t="shared" si="16"/>
        <v/>
      </c>
      <c r="M147" s="148" t="str">
        <f t="shared" si="17"/>
        <v/>
      </c>
      <c r="N147" s="161"/>
      <c r="O147" s="161"/>
      <c r="P147" s="161"/>
      <c r="Q147" s="161"/>
      <c r="R147" s="161"/>
      <c r="S147" s="161"/>
      <c r="T147" s="161"/>
      <c r="U147" s="161"/>
      <c r="V147" s="161"/>
      <c r="W147" s="161"/>
      <c r="X147" s="162"/>
      <c r="Y147" s="161"/>
      <c r="Z147" s="161"/>
      <c r="AA147" s="162"/>
      <c r="AB147" s="162"/>
      <c r="AC147" s="161"/>
      <c r="AD147" s="161"/>
      <c r="AE147" s="161"/>
      <c r="AF147" s="160"/>
    </row>
    <row r="148" spans="1:32" ht="16" hidden="1" thickBot="1" x14ac:dyDescent="0.25">
      <c r="A148" s="155" t="str">
        <f>IF(B148="","",MAX(A$110:A147)+1)</f>
        <v/>
      </c>
      <c r="B148" s="155" t="str">
        <f t="shared" si="11"/>
        <v/>
      </c>
      <c r="C148" s="154" t="str">
        <f t="shared" si="12"/>
        <v/>
      </c>
      <c r="E148" s="185" t="str">
        <f t="shared" si="13"/>
        <v/>
      </c>
      <c r="F148" s="184" t="str">
        <f t="shared" si="14"/>
        <v/>
      </c>
      <c r="G148" s="183"/>
      <c r="H148" s="149" t="str">
        <v/>
      </c>
      <c r="I148" s="163" t="str">
        <v/>
      </c>
      <c r="J148" s="150"/>
      <c r="K148" s="149" t="str">
        <f t="shared" si="15"/>
        <v/>
      </c>
      <c r="L148" s="149" t="str">
        <f t="shared" si="16"/>
        <v/>
      </c>
      <c r="M148" s="148" t="str">
        <f t="shared" si="17"/>
        <v/>
      </c>
      <c r="N148" s="161"/>
      <c r="O148" s="161"/>
      <c r="P148" s="161"/>
      <c r="Q148" s="161"/>
      <c r="R148" s="161"/>
      <c r="S148" s="161"/>
      <c r="T148" s="161"/>
      <c r="U148" s="161"/>
      <c r="V148" s="161"/>
      <c r="W148" s="161"/>
      <c r="X148" s="162"/>
      <c r="Y148" s="161"/>
      <c r="Z148" s="161"/>
      <c r="AA148" s="162"/>
      <c r="AB148" s="162"/>
      <c r="AC148" s="161"/>
      <c r="AD148" s="161"/>
      <c r="AE148" s="161"/>
      <c r="AF148" s="160"/>
    </row>
    <row r="149" spans="1:32" ht="16" hidden="1" thickBot="1" x14ac:dyDescent="0.25">
      <c r="A149" s="155" t="str">
        <f>IF(B149="","",MAX(A$110:A148)+1)</f>
        <v/>
      </c>
      <c r="B149" s="155" t="str">
        <f t="shared" si="11"/>
        <v/>
      </c>
      <c r="C149" s="154" t="str">
        <f t="shared" si="12"/>
        <v/>
      </c>
      <c r="E149" s="185" t="str">
        <f t="shared" si="13"/>
        <v/>
      </c>
      <c r="F149" s="184" t="str">
        <f t="shared" si="14"/>
        <v/>
      </c>
      <c r="G149" s="183"/>
      <c r="H149" s="149" t="str">
        <v/>
      </c>
      <c r="I149" s="163" t="str">
        <v/>
      </c>
      <c r="J149" s="150"/>
      <c r="K149" s="149" t="str">
        <f t="shared" si="15"/>
        <v/>
      </c>
      <c r="L149" s="149" t="str">
        <f t="shared" si="16"/>
        <v/>
      </c>
      <c r="M149" s="148" t="str">
        <f t="shared" si="17"/>
        <v/>
      </c>
      <c r="N149" s="161"/>
      <c r="O149" s="161"/>
      <c r="P149" s="161"/>
      <c r="Q149" s="161"/>
      <c r="R149" s="161"/>
      <c r="S149" s="161"/>
      <c r="T149" s="161"/>
      <c r="U149" s="161"/>
      <c r="V149" s="161"/>
      <c r="W149" s="161"/>
      <c r="X149" s="162"/>
      <c r="Y149" s="161"/>
      <c r="Z149" s="161"/>
      <c r="AA149" s="162"/>
      <c r="AB149" s="162"/>
      <c r="AC149" s="161"/>
      <c r="AD149" s="161"/>
      <c r="AE149" s="161"/>
      <c r="AF149" s="160"/>
    </row>
    <row r="150" spans="1:32" ht="16" hidden="1" thickBot="1" x14ac:dyDescent="0.25">
      <c r="A150" s="155" t="str">
        <f>IF(B150="","",MAX(A$110:A149)+1)</f>
        <v/>
      </c>
      <c r="B150" s="155" t="str">
        <f t="shared" si="11"/>
        <v/>
      </c>
      <c r="C150" s="154" t="str">
        <f t="shared" si="12"/>
        <v/>
      </c>
      <c r="E150" s="185" t="str">
        <f t="shared" si="13"/>
        <v/>
      </c>
      <c r="F150" s="184" t="str">
        <f t="shared" si="14"/>
        <v/>
      </c>
      <c r="G150" s="183"/>
      <c r="H150" s="149" t="str">
        <v/>
      </c>
      <c r="I150" s="163" t="str">
        <v/>
      </c>
      <c r="J150" s="150"/>
      <c r="K150" s="149" t="str">
        <f t="shared" si="15"/>
        <v/>
      </c>
      <c r="L150" s="149" t="str">
        <f t="shared" si="16"/>
        <v/>
      </c>
      <c r="M150" s="148" t="str">
        <f t="shared" si="17"/>
        <v/>
      </c>
      <c r="N150" s="161"/>
      <c r="O150" s="161"/>
      <c r="P150" s="161"/>
      <c r="Q150" s="161"/>
      <c r="R150" s="161"/>
      <c r="S150" s="161"/>
      <c r="T150" s="161"/>
      <c r="U150" s="161"/>
      <c r="V150" s="161"/>
      <c r="W150" s="161"/>
      <c r="X150" s="162"/>
      <c r="Y150" s="161"/>
      <c r="Z150" s="161"/>
      <c r="AA150" s="162"/>
      <c r="AB150" s="162"/>
      <c r="AC150" s="161"/>
      <c r="AD150" s="161"/>
      <c r="AE150" s="161"/>
      <c r="AF150" s="160"/>
    </row>
    <row r="151" spans="1:32" ht="16" hidden="1" thickBot="1" x14ac:dyDescent="0.25">
      <c r="A151" s="155" t="str">
        <f>IF(B151="","",MAX(A$110:A150)+1)</f>
        <v/>
      </c>
      <c r="B151" s="155" t="str">
        <f t="shared" si="11"/>
        <v/>
      </c>
      <c r="C151" s="154" t="str">
        <f t="shared" si="12"/>
        <v/>
      </c>
      <c r="E151" s="185" t="str">
        <f t="shared" si="13"/>
        <v/>
      </c>
      <c r="F151" s="184" t="str">
        <f t="shared" si="14"/>
        <v/>
      </c>
      <c r="G151" s="183"/>
      <c r="H151" s="149" t="str">
        <v/>
      </c>
      <c r="I151" s="163" t="str">
        <v/>
      </c>
      <c r="J151" s="150"/>
      <c r="K151" s="149" t="str">
        <f t="shared" si="15"/>
        <v/>
      </c>
      <c r="L151" s="149" t="str">
        <f t="shared" si="16"/>
        <v/>
      </c>
      <c r="M151" s="148" t="str">
        <f t="shared" si="17"/>
        <v/>
      </c>
      <c r="N151" s="161"/>
      <c r="O151" s="161"/>
      <c r="P151" s="161"/>
      <c r="Q151" s="161"/>
      <c r="R151" s="161"/>
      <c r="S151" s="161"/>
      <c r="T151" s="161"/>
      <c r="U151" s="161"/>
      <c r="V151" s="161"/>
      <c r="W151" s="161"/>
      <c r="X151" s="162"/>
      <c r="Y151" s="161"/>
      <c r="Z151" s="161"/>
      <c r="AA151" s="162"/>
      <c r="AB151" s="162"/>
      <c r="AC151" s="161"/>
      <c r="AD151" s="161"/>
      <c r="AE151" s="161"/>
      <c r="AF151" s="160"/>
    </row>
    <row r="152" spans="1:32" ht="16" hidden="1" thickBot="1" x14ac:dyDescent="0.25">
      <c r="A152" s="155" t="str">
        <f>IF(B152="","",MAX(A$110:A151)+1)</f>
        <v/>
      </c>
      <c r="B152" s="155" t="str">
        <f t="shared" si="11"/>
        <v/>
      </c>
      <c r="C152" s="154" t="str">
        <f t="shared" si="12"/>
        <v/>
      </c>
      <c r="E152" s="185" t="str">
        <f t="shared" si="13"/>
        <v/>
      </c>
      <c r="F152" s="184" t="str">
        <f t="shared" si="14"/>
        <v/>
      </c>
      <c r="G152" s="183"/>
      <c r="H152" s="149" t="str">
        <v/>
      </c>
      <c r="I152" s="151" t="str">
        <v/>
      </c>
      <c r="J152" s="150"/>
      <c r="K152" s="149" t="str">
        <f t="shared" si="15"/>
        <v/>
      </c>
      <c r="L152" s="149" t="str">
        <f t="shared" si="16"/>
        <v/>
      </c>
      <c r="M152" s="148" t="str">
        <f t="shared" si="17"/>
        <v/>
      </c>
      <c r="N152" s="157"/>
      <c r="O152" s="157"/>
      <c r="P152" s="157"/>
      <c r="Q152" s="157"/>
      <c r="R152" s="159"/>
      <c r="S152" s="157"/>
      <c r="T152" s="157"/>
      <c r="U152" s="157"/>
      <c r="V152" s="157"/>
      <c r="W152" s="157"/>
      <c r="X152" s="158"/>
      <c r="Y152" s="157"/>
      <c r="Z152" s="157"/>
      <c r="AA152" s="158"/>
      <c r="AB152" s="158"/>
      <c r="AC152" s="157"/>
      <c r="AD152" s="157"/>
      <c r="AE152" s="157"/>
      <c r="AF152" s="156"/>
    </row>
    <row r="153" spans="1:32" ht="16" hidden="1" thickBot="1" x14ac:dyDescent="0.25">
      <c r="A153" s="155" t="str">
        <f>IF(B153="","",MAX(A$110:A152)+1)</f>
        <v/>
      </c>
      <c r="B153" s="155" t="str">
        <f t="shared" si="11"/>
        <v/>
      </c>
      <c r="C153" s="154" t="str">
        <f t="shared" si="12"/>
        <v/>
      </c>
      <c r="E153" s="185" t="str">
        <f t="shared" si="13"/>
        <v/>
      </c>
      <c r="F153" s="184" t="str">
        <f t="shared" si="14"/>
        <v/>
      </c>
      <c r="G153" s="183"/>
      <c r="H153" s="149" t="str">
        <v/>
      </c>
      <c r="I153" s="151" t="str">
        <v/>
      </c>
      <c r="J153" s="150"/>
      <c r="K153" s="149" t="str">
        <f t="shared" si="15"/>
        <v/>
      </c>
      <c r="L153" s="149" t="str">
        <f t="shared" si="16"/>
        <v/>
      </c>
      <c r="M153" s="148" t="str">
        <f t="shared" si="17"/>
        <v/>
      </c>
      <c r="N153" s="157"/>
      <c r="O153" s="157"/>
      <c r="P153" s="157"/>
      <c r="Q153" s="157"/>
      <c r="R153" s="159"/>
      <c r="S153" s="157"/>
      <c r="T153" s="157"/>
      <c r="U153" s="157"/>
      <c r="V153" s="157"/>
      <c r="W153" s="157"/>
      <c r="X153" s="158"/>
      <c r="Y153" s="157"/>
      <c r="Z153" s="157"/>
      <c r="AA153" s="158"/>
      <c r="AB153" s="158"/>
      <c r="AC153" s="157"/>
      <c r="AD153" s="157"/>
      <c r="AE153" s="157"/>
      <c r="AF153" s="156"/>
    </row>
    <row r="154" spans="1:32" ht="16" hidden="1" thickBot="1" x14ac:dyDescent="0.25">
      <c r="A154" s="155" t="str">
        <f>IF(B154="","",MAX(A$110:A153)+1)</f>
        <v/>
      </c>
      <c r="B154" s="155" t="str">
        <f t="shared" si="11"/>
        <v/>
      </c>
      <c r="C154" s="154" t="str">
        <f t="shared" si="12"/>
        <v/>
      </c>
      <c r="E154" s="185" t="str">
        <f t="shared" si="13"/>
        <v/>
      </c>
      <c r="F154" s="184" t="str">
        <f t="shared" si="14"/>
        <v/>
      </c>
      <c r="G154" s="183"/>
      <c r="H154" s="149" t="str">
        <v/>
      </c>
      <c r="I154" s="151" t="str">
        <v/>
      </c>
      <c r="J154" s="150"/>
      <c r="K154" s="149" t="str">
        <f t="shared" si="15"/>
        <v/>
      </c>
      <c r="L154" s="149" t="str">
        <f t="shared" si="16"/>
        <v/>
      </c>
      <c r="M154" s="148" t="str">
        <f t="shared" si="17"/>
        <v/>
      </c>
      <c r="N154" s="157"/>
      <c r="O154" s="157"/>
      <c r="P154" s="157"/>
      <c r="Q154" s="157"/>
      <c r="R154" s="159"/>
      <c r="S154" s="157"/>
      <c r="T154" s="157"/>
      <c r="U154" s="157"/>
      <c r="V154" s="157"/>
      <c r="W154" s="157"/>
      <c r="X154" s="158"/>
      <c r="Y154" s="157"/>
      <c r="Z154" s="157"/>
      <c r="AA154" s="158"/>
      <c r="AB154" s="158"/>
      <c r="AC154" s="157"/>
      <c r="AD154" s="157"/>
      <c r="AE154" s="157"/>
      <c r="AF154" s="156"/>
    </row>
    <row r="155" spans="1:32" ht="16" hidden="1" thickBot="1" x14ac:dyDescent="0.25">
      <c r="A155" s="155" t="str">
        <f>IF(B155="","",MAX(A$110:A154)+1)</f>
        <v/>
      </c>
      <c r="B155" s="155" t="str">
        <f t="shared" si="11"/>
        <v/>
      </c>
      <c r="C155" s="154" t="str">
        <f t="shared" si="12"/>
        <v/>
      </c>
      <c r="E155" s="185" t="str">
        <f t="shared" si="13"/>
        <v/>
      </c>
      <c r="F155" s="184" t="str">
        <f t="shared" si="14"/>
        <v/>
      </c>
      <c r="G155" s="183"/>
      <c r="H155" s="149" t="str">
        <v/>
      </c>
      <c r="I155" s="151" t="str">
        <v/>
      </c>
      <c r="J155" s="150"/>
      <c r="K155" s="149" t="str">
        <f t="shared" si="15"/>
        <v/>
      </c>
      <c r="L155" s="149" t="str">
        <f t="shared" si="16"/>
        <v/>
      </c>
      <c r="M155" s="148" t="str">
        <f t="shared" si="17"/>
        <v/>
      </c>
      <c r="N155" s="157"/>
      <c r="O155" s="157"/>
      <c r="P155" s="157"/>
      <c r="Q155" s="157"/>
      <c r="R155" s="159"/>
      <c r="S155" s="157"/>
      <c r="T155" s="157"/>
      <c r="U155" s="157"/>
      <c r="V155" s="157"/>
      <c r="W155" s="157"/>
      <c r="X155" s="158"/>
      <c r="Y155" s="157"/>
      <c r="Z155" s="157"/>
      <c r="AA155" s="158"/>
      <c r="AB155" s="158"/>
      <c r="AC155" s="157"/>
      <c r="AD155" s="157"/>
      <c r="AE155" s="157"/>
      <c r="AF155" s="156"/>
    </row>
    <row r="156" spans="1:32" ht="16" hidden="1" thickBot="1" x14ac:dyDescent="0.25">
      <c r="A156" s="155" t="str">
        <f>IF(B156="","",MAX(A$110:A155)+1)</f>
        <v/>
      </c>
      <c r="B156" s="155" t="str">
        <f t="shared" si="11"/>
        <v/>
      </c>
      <c r="C156" s="154" t="str">
        <f t="shared" si="12"/>
        <v/>
      </c>
      <c r="E156" s="185" t="str">
        <f t="shared" si="13"/>
        <v/>
      </c>
      <c r="F156" s="184" t="str">
        <f t="shared" si="14"/>
        <v/>
      </c>
      <c r="G156" s="183"/>
      <c r="H156" s="149" t="str">
        <v/>
      </c>
      <c r="I156" s="151" t="str">
        <v/>
      </c>
      <c r="J156" s="150"/>
      <c r="K156" s="149" t="str">
        <f t="shared" si="15"/>
        <v/>
      </c>
      <c r="L156" s="149" t="str">
        <f t="shared" si="16"/>
        <v/>
      </c>
      <c r="M156" s="148" t="str">
        <f t="shared" si="17"/>
        <v/>
      </c>
      <c r="N156" s="157"/>
      <c r="O156" s="157"/>
      <c r="P156" s="157"/>
      <c r="Q156" s="157"/>
      <c r="R156" s="159"/>
      <c r="S156" s="157"/>
      <c r="T156" s="157"/>
      <c r="U156" s="157"/>
      <c r="V156" s="157"/>
      <c r="W156" s="157"/>
      <c r="X156" s="158"/>
      <c r="Y156" s="157"/>
      <c r="Z156" s="157"/>
      <c r="AA156" s="158"/>
      <c r="AB156" s="158"/>
      <c r="AC156" s="157"/>
      <c r="AD156" s="157"/>
      <c r="AE156" s="157"/>
      <c r="AF156" s="156"/>
    </row>
    <row r="157" spans="1:32" ht="16" hidden="1" thickBot="1" x14ac:dyDescent="0.25">
      <c r="A157" s="155" t="str">
        <f>IF(B157="","",MAX(A$110:A156)+1)</f>
        <v/>
      </c>
      <c r="B157" s="155" t="str">
        <f t="shared" si="11"/>
        <v/>
      </c>
      <c r="C157" s="154" t="str">
        <f t="shared" si="12"/>
        <v/>
      </c>
      <c r="E157" s="185" t="str">
        <f t="shared" si="13"/>
        <v/>
      </c>
      <c r="F157" s="184" t="str">
        <f t="shared" si="14"/>
        <v/>
      </c>
      <c r="G157" s="183"/>
      <c r="H157" s="149" t="str">
        <v/>
      </c>
      <c r="I157" s="151" t="str">
        <v/>
      </c>
      <c r="J157" s="150"/>
      <c r="K157" s="149" t="str">
        <f t="shared" si="15"/>
        <v/>
      </c>
      <c r="L157" s="149" t="str">
        <f t="shared" si="16"/>
        <v/>
      </c>
      <c r="M157" s="148" t="str">
        <f t="shared" si="17"/>
        <v/>
      </c>
      <c r="N157" s="157"/>
      <c r="O157" s="157"/>
      <c r="P157" s="157"/>
      <c r="Q157" s="157"/>
      <c r="R157" s="159"/>
      <c r="S157" s="157"/>
      <c r="T157" s="157"/>
      <c r="U157" s="157"/>
      <c r="V157" s="157"/>
      <c r="W157" s="157"/>
      <c r="X157" s="158"/>
      <c r="Y157" s="157"/>
      <c r="Z157" s="157"/>
      <c r="AA157" s="158"/>
      <c r="AB157" s="158"/>
      <c r="AC157" s="157"/>
      <c r="AD157" s="157"/>
      <c r="AE157" s="157"/>
      <c r="AF157" s="156"/>
    </row>
    <row r="158" spans="1:32" ht="16" hidden="1" thickBot="1" x14ac:dyDescent="0.25">
      <c r="A158" s="155">
        <f>IF(B158="","",MAX(A$110:A157)+1)</f>
        <v>10</v>
      </c>
      <c r="B158" s="155" t="str">
        <f t="shared" si="11"/>
        <v>Cwmorthin</v>
      </c>
      <c r="C158" s="154">
        <f t="shared" si="12"/>
        <v>415</v>
      </c>
      <c r="E158" s="185" t="str">
        <f t="shared" si="13"/>
        <v/>
      </c>
      <c r="F158" s="184" t="str">
        <f t="shared" si="14"/>
        <v/>
      </c>
      <c r="G158" s="183"/>
      <c r="H158" s="149" t="str">
        <v/>
      </c>
      <c r="I158" s="151" t="str">
        <v/>
      </c>
      <c r="J158" s="150"/>
      <c r="K158" s="149" t="str">
        <f t="shared" si="15"/>
        <v/>
      </c>
      <c r="L158" s="149" t="str">
        <f t="shared" si="16"/>
        <v/>
      </c>
      <c r="M158" s="148" t="str">
        <f t="shared" si="17"/>
        <v/>
      </c>
      <c r="N158" s="157"/>
      <c r="O158" s="157"/>
      <c r="P158" s="157"/>
      <c r="Q158" s="157"/>
      <c r="R158" s="159"/>
      <c r="S158" s="157"/>
      <c r="T158" s="157"/>
      <c r="U158" s="157"/>
      <c r="V158" s="157"/>
      <c r="W158" s="157"/>
      <c r="X158" s="158"/>
      <c r="Y158" s="157"/>
      <c r="Z158" s="157"/>
      <c r="AA158" s="158"/>
      <c r="AB158" s="158"/>
      <c r="AC158" s="157"/>
      <c r="AD158" s="157"/>
      <c r="AE158" s="157"/>
      <c r="AF158" s="156"/>
    </row>
    <row r="159" spans="1:32" ht="16" hidden="1" thickBot="1" x14ac:dyDescent="0.25">
      <c r="A159" s="155" t="str">
        <f>IF(B159="","",MAX(A$110:A158)+1)</f>
        <v/>
      </c>
      <c r="B159" s="155" t="str">
        <f t="shared" si="11"/>
        <v/>
      </c>
      <c r="C159" s="154" t="str">
        <f t="shared" si="12"/>
        <v/>
      </c>
      <c r="E159" s="185" t="str">
        <f t="shared" si="13"/>
        <v/>
      </c>
      <c r="F159" s="184" t="str">
        <f t="shared" si="14"/>
        <v/>
      </c>
      <c r="G159" s="183"/>
      <c r="H159" s="149" t="str">
        <v/>
      </c>
      <c r="I159" s="151" t="str">
        <v/>
      </c>
      <c r="J159" s="150"/>
      <c r="K159" s="149" t="str">
        <f t="shared" si="15"/>
        <v/>
      </c>
      <c r="L159" s="149" t="str">
        <f t="shared" si="16"/>
        <v/>
      </c>
      <c r="M159" s="148" t="str">
        <f t="shared" si="17"/>
        <v/>
      </c>
      <c r="N159" s="157"/>
      <c r="O159" s="157"/>
      <c r="P159" s="157"/>
      <c r="Q159" s="157"/>
      <c r="R159" s="159"/>
      <c r="S159" s="157"/>
      <c r="T159" s="157"/>
      <c r="U159" s="157"/>
      <c r="V159" s="157"/>
      <c r="W159" s="157"/>
      <c r="X159" s="158"/>
      <c r="Y159" s="157"/>
      <c r="Z159" s="157"/>
      <c r="AA159" s="158"/>
      <c r="AB159" s="158"/>
      <c r="AC159" s="157"/>
      <c r="AD159" s="157"/>
      <c r="AE159" s="157"/>
      <c r="AF159" s="156"/>
    </row>
    <row r="160" spans="1:32" ht="16" hidden="1" thickBot="1" x14ac:dyDescent="0.25">
      <c r="A160" s="155" t="str">
        <f>IF(B160="","",MAX(A$110:A159)+1)</f>
        <v/>
      </c>
      <c r="B160" s="155" t="str">
        <f t="shared" si="11"/>
        <v/>
      </c>
      <c r="C160" s="154" t="str">
        <f t="shared" si="12"/>
        <v/>
      </c>
      <c r="E160" s="185" t="str">
        <f t="shared" si="13"/>
        <v/>
      </c>
      <c r="F160" s="184" t="str">
        <f t="shared" si="14"/>
        <v/>
      </c>
      <c r="G160" s="183"/>
      <c r="H160" s="149" t="str">
        <v/>
      </c>
      <c r="I160" s="151" t="str">
        <v/>
      </c>
      <c r="J160" s="150"/>
      <c r="K160" s="149" t="str">
        <f t="shared" si="15"/>
        <v/>
      </c>
      <c r="L160" s="149" t="str">
        <f t="shared" si="16"/>
        <v/>
      </c>
      <c r="M160" s="148" t="str">
        <f t="shared" si="17"/>
        <v/>
      </c>
      <c r="N160" s="157"/>
      <c r="O160" s="157"/>
      <c r="P160" s="157"/>
      <c r="Q160" s="157"/>
      <c r="R160" s="159"/>
      <c r="S160" s="157"/>
      <c r="T160" s="157"/>
      <c r="U160" s="157"/>
      <c r="V160" s="157"/>
      <c r="W160" s="157"/>
      <c r="X160" s="158"/>
      <c r="Y160" s="157"/>
      <c r="Z160" s="157"/>
      <c r="AA160" s="158"/>
      <c r="AB160" s="158"/>
      <c r="AC160" s="157"/>
      <c r="AD160" s="157"/>
      <c r="AE160" s="157"/>
      <c r="AF160" s="156"/>
    </row>
    <row r="161" spans="1:32" ht="16" hidden="1" thickBot="1" x14ac:dyDescent="0.25">
      <c r="A161" s="155" t="str">
        <f>IF(B161="","",MAX(A$110:A160)+1)</f>
        <v/>
      </c>
      <c r="B161" s="155" t="str">
        <f t="shared" si="11"/>
        <v/>
      </c>
      <c r="C161" s="154" t="str">
        <f t="shared" si="12"/>
        <v/>
      </c>
      <c r="E161" s="185" t="str">
        <f t="shared" si="13"/>
        <v/>
      </c>
      <c r="F161" s="184" t="str">
        <f t="shared" si="14"/>
        <v/>
      </c>
      <c r="G161" s="183"/>
      <c r="H161" s="149" t="str">
        <v/>
      </c>
      <c r="I161" s="151" t="str">
        <v/>
      </c>
      <c r="J161" s="150"/>
      <c r="K161" s="149" t="str">
        <f t="shared" si="15"/>
        <v/>
      </c>
      <c r="L161" s="149" t="str">
        <f t="shared" si="16"/>
        <v/>
      </c>
      <c r="M161" s="148" t="str">
        <f t="shared" si="17"/>
        <v/>
      </c>
      <c r="N161" s="157"/>
      <c r="O161" s="157"/>
      <c r="P161" s="157"/>
      <c r="Q161" s="157"/>
      <c r="R161" s="159"/>
      <c r="S161" s="157"/>
      <c r="T161" s="157"/>
      <c r="U161" s="157"/>
      <c r="V161" s="157"/>
      <c r="W161" s="157"/>
      <c r="X161" s="158"/>
      <c r="Y161" s="157"/>
      <c r="Z161" s="157"/>
      <c r="AA161" s="158"/>
      <c r="AB161" s="158"/>
      <c r="AC161" s="157"/>
      <c r="AD161" s="157"/>
      <c r="AE161" s="157"/>
      <c r="AF161" s="156"/>
    </row>
    <row r="162" spans="1:32" ht="16" hidden="1" thickBot="1" x14ac:dyDescent="0.25">
      <c r="A162" s="155" t="str">
        <f>IF(B162="","",MAX(A$110:A161)+1)</f>
        <v/>
      </c>
      <c r="B162" s="155" t="str">
        <f t="shared" si="11"/>
        <v/>
      </c>
      <c r="C162" s="154" t="str">
        <f t="shared" si="12"/>
        <v/>
      </c>
      <c r="E162" s="185" t="str">
        <f t="shared" si="13"/>
        <v/>
      </c>
      <c r="F162" s="184" t="str">
        <f t="shared" si="14"/>
        <v/>
      </c>
      <c r="G162" s="183"/>
      <c r="H162" s="149" t="str">
        <v/>
      </c>
      <c r="I162" s="151" t="str">
        <v/>
      </c>
      <c r="J162" s="150"/>
      <c r="K162" s="149" t="str">
        <f t="shared" si="15"/>
        <v/>
      </c>
      <c r="L162" s="149" t="str">
        <f t="shared" si="16"/>
        <v/>
      </c>
      <c r="M162" s="148" t="str">
        <f t="shared" si="17"/>
        <v/>
      </c>
      <c r="N162" s="157"/>
      <c r="O162" s="157"/>
      <c r="P162" s="157"/>
      <c r="Q162" s="157"/>
      <c r="R162" s="159"/>
      <c r="S162" s="157"/>
      <c r="T162" s="157"/>
      <c r="U162" s="157"/>
      <c r="V162" s="157"/>
      <c r="W162" s="157"/>
      <c r="X162" s="158"/>
      <c r="Y162" s="157"/>
      <c r="Z162" s="157"/>
      <c r="AA162" s="158"/>
      <c r="AB162" s="158"/>
      <c r="AC162" s="157"/>
      <c r="AD162" s="157"/>
      <c r="AE162" s="157"/>
      <c r="AF162" s="156"/>
    </row>
    <row r="163" spans="1:32" ht="16" hidden="1" thickBot="1" x14ac:dyDescent="0.25">
      <c r="A163" s="155">
        <f>IF(B163="","",MAX(A$110:A162)+1)</f>
        <v>11</v>
      </c>
      <c r="B163" s="155" t="str">
        <f t="shared" si="11"/>
        <v>Cwmorthin Floor 4</v>
      </c>
      <c r="C163" s="154">
        <f t="shared" si="12"/>
        <v>345</v>
      </c>
      <c r="E163" s="185" t="str">
        <f t="shared" si="13"/>
        <v/>
      </c>
      <c r="F163" s="184" t="str">
        <f t="shared" si="14"/>
        <v/>
      </c>
      <c r="G163" s="183"/>
      <c r="H163" s="149" t="str">
        <v/>
      </c>
      <c r="I163" s="151" t="str">
        <v/>
      </c>
      <c r="J163" s="150"/>
      <c r="K163" s="149" t="str">
        <f t="shared" si="15"/>
        <v/>
      </c>
      <c r="L163" s="149" t="str">
        <f t="shared" si="16"/>
        <v/>
      </c>
      <c r="M163" s="148" t="str">
        <f t="shared" si="17"/>
        <v/>
      </c>
      <c r="N163" s="157"/>
      <c r="O163" s="157"/>
      <c r="P163" s="157"/>
      <c r="Q163" s="157"/>
      <c r="R163" s="159"/>
      <c r="S163" s="157"/>
      <c r="T163" s="157"/>
      <c r="U163" s="157"/>
      <c r="V163" s="157"/>
      <c r="W163" s="157"/>
      <c r="X163" s="158"/>
      <c r="Y163" s="157"/>
      <c r="Z163" s="157"/>
      <c r="AA163" s="158"/>
      <c r="AB163" s="158"/>
      <c r="AC163" s="157"/>
      <c r="AD163" s="157"/>
      <c r="AE163" s="157"/>
      <c r="AF163" s="156"/>
    </row>
    <row r="164" spans="1:32" ht="16" hidden="1" thickBot="1" x14ac:dyDescent="0.25">
      <c r="A164" s="155">
        <f>IF(B164="","",MAX(A$110:A163)+1)</f>
        <v>12</v>
      </c>
      <c r="B164" s="155" t="str">
        <f t="shared" si="11"/>
        <v xml:space="preserve">Gaewern </v>
      </c>
      <c r="C164" s="154">
        <f t="shared" si="12"/>
        <v>14</v>
      </c>
      <c r="E164" s="185" t="str">
        <f t="shared" si="13"/>
        <v/>
      </c>
      <c r="F164" s="184" t="str">
        <f t="shared" si="14"/>
        <v/>
      </c>
      <c r="G164" s="183"/>
      <c r="H164" s="149" t="str">
        <v/>
      </c>
      <c r="I164" s="151" t="str">
        <v/>
      </c>
      <c r="J164" s="150"/>
      <c r="K164" s="149" t="str">
        <f t="shared" si="15"/>
        <v/>
      </c>
      <c r="L164" s="149" t="str">
        <f t="shared" si="16"/>
        <v/>
      </c>
      <c r="M164" s="148" t="str">
        <f t="shared" si="17"/>
        <v/>
      </c>
      <c r="N164" s="157"/>
      <c r="O164" s="157"/>
      <c r="P164" s="157"/>
      <c r="Q164" s="157"/>
      <c r="R164" s="159"/>
      <c r="S164" s="157"/>
      <c r="T164" s="157"/>
      <c r="U164" s="157"/>
      <c r="V164" s="157"/>
      <c r="W164" s="157"/>
      <c r="X164" s="158"/>
      <c r="Y164" s="157"/>
      <c r="Z164" s="157"/>
      <c r="AA164" s="158"/>
      <c r="AB164" s="158"/>
      <c r="AC164" s="157"/>
      <c r="AD164" s="157"/>
      <c r="AE164" s="157"/>
      <c r="AF164" s="156"/>
    </row>
    <row r="165" spans="1:32" ht="16" hidden="1" thickBot="1" x14ac:dyDescent="0.25">
      <c r="A165" s="155" t="str">
        <f>IF(B165="","",MAX(A$110:A164)+1)</f>
        <v/>
      </c>
      <c r="B165" s="155" t="str">
        <f t="shared" si="11"/>
        <v/>
      </c>
      <c r="C165" s="154" t="str">
        <f t="shared" si="12"/>
        <v/>
      </c>
      <c r="E165" s="185" t="str">
        <f t="shared" si="13"/>
        <v/>
      </c>
      <c r="F165" s="184" t="str">
        <f t="shared" si="14"/>
        <v/>
      </c>
      <c r="G165" s="183"/>
      <c r="H165" s="149" t="str">
        <v/>
      </c>
      <c r="I165" s="151" t="str">
        <v/>
      </c>
      <c r="J165" s="150"/>
      <c r="K165" s="149" t="str">
        <f t="shared" si="15"/>
        <v/>
      </c>
      <c r="L165" s="149" t="str">
        <f t="shared" si="16"/>
        <v/>
      </c>
      <c r="M165" s="148" t="str">
        <f t="shared" si="17"/>
        <v/>
      </c>
      <c r="N165" s="157"/>
      <c r="O165" s="157"/>
      <c r="P165" s="157"/>
      <c r="Q165" s="157"/>
      <c r="R165" s="159"/>
      <c r="S165" s="157"/>
      <c r="T165" s="157"/>
      <c r="U165" s="157"/>
      <c r="V165" s="157"/>
      <c r="W165" s="157"/>
      <c r="X165" s="158"/>
      <c r="Y165" s="157"/>
      <c r="Z165" s="157"/>
      <c r="AA165" s="158"/>
      <c r="AB165" s="158"/>
      <c r="AC165" s="157"/>
      <c r="AD165" s="157"/>
      <c r="AE165" s="157"/>
      <c r="AF165" s="156"/>
    </row>
    <row r="166" spans="1:32" ht="16" hidden="1" thickBot="1" x14ac:dyDescent="0.25">
      <c r="A166" s="155">
        <f>IF(B166="","",MAX(A$110:A165)+1)</f>
        <v>13</v>
      </c>
      <c r="B166" s="155" t="str">
        <f t="shared" si="11"/>
        <v>Rhiwbach</v>
      </c>
      <c r="C166" s="154">
        <f t="shared" si="12"/>
        <v>195</v>
      </c>
      <c r="E166" s="185" t="str">
        <f t="shared" si="13"/>
        <v/>
      </c>
      <c r="F166" s="184" t="str">
        <f t="shared" si="14"/>
        <v/>
      </c>
      <c r="G166" s="183"/>
      <c r="H166" s="149" t="str">
        <v/>
      </c>
      <c r="I166" s="151" t="str">
        <v/>
      </c>
      <c r="J166" s="150"/>
      <c r="K166" s="149" t="str">
        <f t="shared" si="15"/>
        <v/>
      </c>
      <c r="L166" s="149" t="str">
        <f t="shared" si="16"/>
        <v/>
      </c>
      <c r="M166" s="148" t="str">
        <f t="shared" si="17"/>
        <v/>
      </c>
      <c r="N166" s="157"/>
      <c r="O166" s="157"/>
      <c r="P166" s="157"/>
      <c r="Q166" s="157"/>
      <c r="R166" s="159"/>
      <c r="S166" s="157"/>
      <c r="T166" s="157"/>
      <c r="U166" s="157"/>
      <c r="V166" s="157"/>
      <c r="W166" s="157"/>
      <c r="X166" s="158"/>
      <c r="Y166" s="157"/>
      <c r="Z166" s="157"/>
      <c r="AA166" s="158"/>
      <c r="AB166" s="158"/>
      <c r="AC166" s="157"/>
      <c r="AD166" s="157"/>
      <c r="AE166" s="157"/>
      <c r="AF166" s="156"/>
    </row>
    <row r="167" spans="1:32" ht="16" hidden="1" thickBot="1" x14ac:dyDescent="0.25">
      <c r="A167" s="155" t="str">
        <f>IF(B167="","",MAX(A$110:A166)+1)</f>
        <v/>
      </c>
      <c r="B167" s="155" t="str">
        <f t="shared" si="11"/>
        <v/>
      </c>
      <c r="C167" s="154" t="str">
        <f t="shared" si="12"/>
        <v/>
      </c>
      <c r="E167" s="185" t="str">
        <f t="shared" si="13"/>
        <v/>
      </c>
      <c r="F167" s="184" t="str">
        <f t="shared" si="14"/>
        <v/>
      </c>
      <c r="G167" s="183"/>
      <c r="H167" s="149" t="str">
        <v/>
      </c>
      <c r="I167" s="151" t="str">
        <v/>
      </c>
      <c r="J167" s="150"/>
      <c r="K167" s="149" t="str">
        <f t="shared" si="15"/>
        <v/>
      </c>
      <c r="L167" s="149" t="str">
        <f t="shared" si="16"/>
        <v/>
      </c>
      <c r="M167" s="148" t="str">
        <f t="shared" si="17"/>
        <v/>
      </c>
      <c r="N167" s="157"/>
      <c r="O167" s="157"/>
      <c r="P167" s="157"/>
      <c r="Q167" s="157"/>
      <c r="R167" s="159"/>
      <c r="S167" s="157"/>
      <c r="T167" s="157"/>
      <c r="U167" s="157"/>
      <c r="V167" s="157"/>
      <c r="W167" s="157"/>
      <c r="X167" s="158"/>
      <c r="Y167" s="157"/>
      <c r="Z167" s="157"/>
      <c r="AA167" s="158"/>
      <c r="AB167" s="158"/>
      <c r="AC167" s="157"/>
      <c r="AD167" s="157"/>
      <c r="AE167" s="157"/>
      <c r="AF167" s="156"/>
    </row>
    <row r="168" spans="1:32" ht="16" hidden="1" thickBot="1" x14ac:dyDescent="0.25">
      <c r="A168" s="155" t="str">
        <f>IF(B168="","",MAX(A$110:A167)+1)</f>
        <v/>
      </c>
      <c r="B168" s="155" t="str">
        <f t="shared" si="11"/>
        <v/>
      </c>
      <c r="C168" s="154" t="str">
        <f t="shared" si="12"/>
        <v/>
      </c>
      <c r="E168" s="185" t="str">
        <f t="shared" si="13"/>
        <v/>
      </c>
      <c r="F168" s="184" t="str">
        <f t="shared" si="14"/>
        <v/>
      </c>
      <c r="G168" s="183"/>
      <c r="H168" s="149" t="str">
        <v/>
      </c>
      <c r="I168" s="151" t="str">
        <v/>
      </c>
      <c r="J168" s="150"/>
      <c r="K168" s="149" t="str">
        <f t="shared" si="15"/>
        <v/>
      </c>
      <c r="L168" s="149" t="str">
        <f t="shared" si="16"/>
        <v/>
      </c>
      <c r="M168" s="148" t="str">
        <f t="shared" si="17"/>
        <v/>
      </c>
      <c r="N168" s="157"/>
      <c r="O168" s="157"/>
      <c r="P168" s="157"/>
      <c r="Q168" s="157"/>
      <c r="R168" s="159"/>
      <c r="S168" s="157"/>
      <c r="T168" s="157"/>
      <c r="U168" s="157"/>
      <c r="V168" s="157"/>
      <c r="W168" s="157"/>
      <c r="X168" s="158"/>
      <c r="Y168" s="157"/>
      <c r="Z168" s="157"/>
      <c r="AA168" s="158"/>
      <c r="AB168" s="158"/>
      <c r="AC168" s="157"/>
      <c r="AD168" s="157"/>
      <c r="AE168" s="157"/>
      <c r="AF168" s="156"/>
    </row>
    <row r="169" spans="1:32" ht="16" hidden="1" thickBot="1" x14ac:dyDescent="0.25">
      <c r="A169" s="155" t="str">
        <f>IF(B169="","",MAX(A$110:A168)+1)</f>
        <v/>
      </c>
      <c r="B169" s="155" t="str">
        <f t="shared" si="11"/>
        <v/>
      </c>
      <c r="C169" s="154" t="str">
        <f t="shared" si="12"/>
        <v/>
      </c>
      <c r="E169" s="185" t="str">
        <f t="shared" si="13"/>
        <v/>
      </c>
      <c r="F169" s="184" t="str">
        <f t="shared" si="14"/>
        <v/>
      </c>
      <c r="G169" s="183"/>
      <c r="H169" s="149" t="str">
        <v/>
      </c>
      <c r="I169" s="151" t="str">
        <v/>
      </c>
      <c r="J169" s="150"/>
      <c r="K169" s="149" t="str">
        <f t="shared" si="15"/>
        <v/>
      </c>
      <c r="L169" s="149" t="str">
        <f t="shared" si="16"/>
        <v/>
      </c>
      <c r="M169" s="148" t="str">
        <f t="shared" si="17"/>
        <v/>
      </c>
      <c r="N169" s="157"/>
      <c r="O169" s="157"/>
      <c r="P169" s="157"/>
      <c r="Q169" s="157"/>
      <c r="R169" s="159"/>
      <c r="S169" s="157"/>
      <c r="T169" s="157"/>
      <c r="U169" s="157"/>
      <c r="V169" s="157"/>
      <c r="W169" s="157"/>
      <c r="X169" s="158"/>
      <c r="Y169" s="157"/>
      <c r="Z169" s="157"/>
      <c r="AA169" s="158"/>
      <c r="AB169" s="158"/>
      <c r="AC169" s="157"/>
      <c r="AD169" s="157"/>
      <c r="AE169" s="157"/>
      <c r="AF169" s="156"/>
    </row>
    <row r="170" spans="1:32" ht="16" hidden="1" thickBot="1" x14ac:dyDescent="0.25">
      <c r="A170" s="155" t="str">
        <f>IF(B170="","",MAX(A$110:A169)+1)</f>
        <v/>
      </c>
      <c r="B170" s="155" t="str">
        <f t="shared" si="11"/>
        <v/>
      </c>
      <c r="C170" s="154" t="str">
        <f t="shared" si="12"/>
        <v/>
      </c>
      <c r="E170" s="185" t="str">
        <f t="shared" si="13"/>
        <v/>
      </c>
      <c r="F170" s="184" t="str">
        <f t="shared" si="14"/>
        <v/>
      </c>
      <c r="G170" s="183"/>
      <c r="H170" s="149" t="str">
        <v/>
      </c>
      <c r="I170" s="151" t="str">
        <v/>
      </c>
      <c r="J170" s="150"/>
      <c r="K170" s="149" t="str">
        <f t="shared" si="15"/>
        <v/>
      </c>
      <c r="L170" s="149" t="str">
        <f t="shared" si="16"/>
        <v/>
      </c>
      <c r="M170" s="148" t="str">
        <f t="shared" si="17"/>
        <v/>
      </c>
      <c r="N170" s="157"/>
      <c r="O170" s="157"/>
      <c r="P170" s="157"/>
      <c r="Q170" s="157"/>
      <c r="R170" s="159"/>
      <c r="S170" s="157"/>
      <c r="T170" s="157"/>
      <c r="U170" s="157"/>
      <c r="V170" s="157"/>
      <c r="W170" s="157"/>
      <c r="X170" s="158"/>
      <c r="Y170" s="157"/>
      <c r="Z170" s="157"/>
      <c r="AA170" s="158"/>
      <c r="AB170" s="158"/>
      <c r="AC170" s="157"/>
      <c r="AD170" s="157"/>
      <c r="AE170" s="157"/>
      <c r="AF170" s="156"/>
    </row>
    <row r="171" spans="1:32" ht="16" hidden="1" thickBot="1" x14ac:dyDescent="0.25">
      <c r="A171" s="155" t="str">
        <f>IF(B171="","",MAX(A$110:A170)+1)</f>
        <v/>
      </c>
      <c r="B171" s="155" t="str">
        <f t="shared" si="11"/>
        <v/>
      </c>
      <c r="C171" s="154" t="str">
        <f t="shared" si="12"/>
        <v/>
      </c>
      <c r="E171" s="185" t="str">
        <f t="shared" si="13"/>
        <v/>
      </c>
      <c r="F171" s="184" t="str">
        <f t="shared" si="14"/>
        <v/>
      </c>
      <c r="G171" s="183"/>
      <c r="H171" s="149" t="str">
        <v/>
      </c>
      <c r="I171" s="151" t="str">
        <v/>
      </c>
      <c r="J171" s="150"/>
      <c r="K171" s="149" t="str">
        <f t="shared" si="15"/>
        <v/>
      </c>
      <c r="L171" s="149" t="str">
        <f t="shared" si="16"/>
        <v/>
      </c>
      <c r="M171" s="148" t="str">
        <f t="shared" si="17"/>
        <v/>
      </c>
      <c r="N171" s="157"/>
      <c r="O171" s="157"/>
      <c r="P171" s="157"/>
      <c r="Q171" s="157"/>
      <c r="R171" s="159"/>
      <c r="S171" s="157"/>
      <c r="T171" s="157"/>
      <c r="U171" s="157"/>
      <c r="V171" s="157"/>
      <c r="W171" s="157"/>
      <c r="X171" s="158"/>
      <c r="Y171" s="157"/>
      <c r="Z171" s="157"/>
      <c r="AA171" s="158"/>
      <c r="AB171" s="158"/>
      <c r="AC171" s="157"/>
      <c r="AD171" s="157"/>
      <c r="AE171" s="157"/>
      <c r="AF171" s="156"/>
    </row>
    <row r="172" spans="1:32" ht="16" hidden="1" thickBot="1" x14ac:dyDescent="0.25">
      <c r="A172" s="155">
        <f>IF(B172="","",MAX(A$110:A171)+1)</f>
        <v>14</v>
      </c>
      <c r="B172" s="155" t="str">
        <f t="shared" si="11"/>
        <v>Fish Caves</v>
      </c>
      <c r="C172" s="154">
        <f t="shared" si="12"/>
        <v>342.5</v>
      </c>
      <c r="E172" s="185" t="str">
        <f t="shared" si="13"/>
        <v/>
      </c>
      <c r="F172" s="184" t="str">
        <f t="shared" si="14"/>
        <v/>
      </c>
      <c r="G172" s="183"/>
      <c r="H172" s="149" t="str">
        <v/>
      </c>
      <c r="I172" s="151" t="str">
        <v/>
      </c>
      <c r="J172" s="150"/>
      <c r="K172" s="149" t="str">
        <f t="shared" si="15"/>
        <v/>
      </c>
      <c r="L172" s="149" t="str">
        <f t="shared" si="16"/>
        <v/>
      </c>
      <c r="M172" s="148" t="str">
        <f t="shared" si="17"/>
        <v/>
      </c>
      <c r="N172" s="157"/>
      <c r="O172" s="157"/>
      <c r="P172" s="157"/>
      <c r="Q172" s="157"/>
      <c r="R172" s="159"/>
      <c r="S172" s="157"/>
      <c r="T172" s="157"/>
      <c r="U172" s="157"/>
      <c r="V172" s="157"/>
      <c r="W172" s="157"/>
      <c r="X172" s="158"/>
      <c r="Y172" s="157"/>
      <c r="Z172" s="157"/>
      <c r="AA172" s="158"/>
      <c r="AB172" s="158"/>
      <c r="AC172" s="157"/>
      <c r="AD172" s="157"/>
      <c r="AE172" s="157"/>
      <c r="AF172" s="156"/>
    </row>
    <row r="173" spans="1:32" ht="16" hidden="1" thickBot="1" x14ac:dyDescent="0.25">
      <c r="A173" s="155" t="str">
        <f>IF(B173="","",MAX(A$110:A172)+1)</f>
        <v/>
      </c>
      <c r="B173" s="155" t="str">
        <f t="shared" si="11"/>
        <v/>
      </c>
      <c r="C173" s="154" t="str">
        <f t="shared" si="12"/>
        <v/>
      </c>
      <c r="E173" s="185" t="str">
        <f t="shared" si="13"/>
        <v/>
      </c>
      <c r="F173" s="184" t="str">
        <f t="shared" si="14"/>
        <v/>
      </c>
      <c r="G173" s="183"/>
      <c r="H173" s="149" t="str">
        <v/>
      </c>
      <c r="I173" s="151" t="str">
        <v/>
      </c>
      <c r="J173" s="150"/>
      <c r="K173" s="149" t="str">
        <f t="shared" si="15"/>
        <v/>
      </c>
      <c r="L173" s="149" t="str">
        <f t="shared" si="16"/>
        <v/>
      </c>
      <c r="M173" s="148" t="str">
        <f t="shared" si="17"/>
        <v/>
      </c>
      <c r="N173" s="157"/>
      <c r="O173" s="157"/>
      <c r="P173" s="157"/>
      <c r="Q173" s="157"/>
      <c r="R173" s="159"/>
      <c r="S173" s="157"/>
      <c r="T173" s="157"/>
      <c r="U173" s="157"/>
      <c r="V173" s="157"/>
      <c r="W173" s="157"/>
      <c r="X173" s="158"/>
      <c r="Y173" s="157"/>
      <c r="Z173" s="157"/>
      <c r="AA173" s="158"/>
      <c r="AB173" s="158"/>
      <c r="AC173" s="157"/>
      <c r="AD173" s="157"/>
      <c r="AE173" s="157"/>
      <c r="AF173" s="156"/>
    </row>
    <row r="174" spans="1:32" ht="16" hidden="1" thickBot="1" x14ac:dyDescent="0.25">
      <c r="A174" s="155">
        <f>IF(B174="","",MAX(A$110:A173)+1)</f>
        <v>15</v>
      </c>
      <c r="B174" s="155" t="str">
        <f t="shared" si="11"/>
        <v>Ogof Llanymynech</v>
      </c>
      <c r="C174" s="154">
        <f t="shared" si="12"/>
        <v>5400</v>
      </c>
      <c r="E174" s="185" t="str">
        <f t="shared" si="13"/>
        <v/>
      </c>
      <c r="F174" s="184" t="str">
        <f t="shared" si="14"/>
        <v/>
      </c>
      <c r="G174" s="183"/>
      <c r="H174" s="149" t="str">
        <v/>
      </c>
      <c r="I174" s="151" t="str">
        <v/>
      </c>
      <c r="J174" s="150"/>
      <c r="K174" s="149" t="str">
        <f t="shared" si="15"/>
        <v/>
      </c>
      <c r="L174" s="149" t="str">
        <f t="shared" si="16"/>
        <v/>
      </c>
      <c r="M174" s="148" t="str">
        <f t="shared" si="17"/>
        <v/>
      </c>
      <c r="N174" s="157"/>
      <c r="O174" s="157"/>
      <c r="P174" s="157"/>
      <c r="Q174" s="157"/>
      <c r="R174" s="159"/>
      <c r="S174" s="157"/>
      <c r="T174" s="157"/>
      <c r="U174" s="157"/>
      <c r="V174" s="157"/>
      <c r="W174" s="157"/>
      <c r="X174" s="158"/>
      <c r="Y174" s="157"/>
      <c r="Z174" s="157"/>
      <c r="AA174" s="158"/>
      <c r="AB174" s="158"/>
      <c r="AC174" s="157"/>
      <c r="AD174" s="157"/>
      <c r="AE174" s="157"/>
      <c r="AF174" s="156"/>
    </row>
    <row r="175" spans="1:32" ht="16" hidden="1" thickBot="1" x14ac:dyDescent="0.25">
      <c r="A175" s="155" t="str">
        <f>IF(B175="","",MAX(A$110:A174)+1)</f>
        <v/>
      </c>
      <c r="B175" s="155" t="str">
        <f t="shared" ref="B175:B206" si="18">IF(E68&gt;0,B68,"")</f>
        <v/>
      </c>
      <c r="C175" s="154" t="str">
        <f t="shared" ref="C175:C206" si="19">IF(E68&gt;0,E68,"")</f>
        <v/>
      </c>
      <c r="E175" s="185" t="str">
        <f t="shared" ref="E175:E210" si="20">IFERROR(INDEX($B$111:$B$210,MATCH(ROW()-ROW($D$110),$A$111:$A$210,0)),"")</f>
        <v/>
      </c>
      <c r="F175" s="184" t="str">
        <f t="shared" ref="F175:F210" si="21">IFERROR(INDEX($C$111:$C$210,MATCH(ROW()-ROW($D$110),$A$111:$A$210,0)),"")</f>
        <v/>
      </c>
      <c r="G175" s="183"/>
      <c r="H175" s="149" t="str">
        <v/>
      </c>
      <c r="I175" s="151" t="str">
        <v/>
      </c>
      <c r="J175" s="150"/>
      <c r="K175" s="149" t="str">
        <f t="shared" ref="K175:K210" si="22">IF(H175&gt;"*",H175,"")</f>
        <v/>
      </c>
      <c r="L175" s="149" t="str">
        <f t="shared" ref="L175:L210" si="23">IF(H175&gt;"*",$B$1,"")</f>
        <v/>
      </c>
      <c r="M175" s="148" t="str">
        <f t="shared" ref="M175:M210" si="24">IF(H175&gt;"*",I175,"")</f>
        <v/>
      </c>
      <c r="N175" s="157"/>
      <c r="O175" s="157"/>
      <c r="P175" s="157"/>
      <c r="Q175" s="157"/>
      <c r="R175" s="159"/>
      <c r="S175" s="157"/>
      <c r="T175" s="157"/>
      <c r="U175" s="157"/>
      <c r="V175" s="157"/>
      <c r="W175" s="157"/>
      <c r="X175" s="158"/>
      <c r="Y175" s="157"/>
      <c r="Z175" s="157"/>
      <c r="AA175" s="158"/>
      <c r="AB175" s="158"/>
      <c r="AC175" s="157"/>
      <c r="AD175" s="157"/>
      <c r="AE175" s="157"/>
      <c r="AF175" s="156"/>
    </row>
    <row r="176" spans="1:32" ht="16" hidden="1" thickBot="1" x14ac:dyDescent="0.25">
      <c r="A176" s="155" t="str">
        <f>IF(B176="","",MAX(A$110:A175)+1)</f>
        <v/>
      </c>
      <c r="B176" s="155" t="str">
        <f t="shared" si="18"/>
        <v/>
      </c>
      <c r="C176" s="154" t="str">
        <f t="shared" si="19"/>
        <v/>
      </c>
      <c r="E176" s="185" t="str">
        <f t="shared" si="20"/>
        <v/>
      </c>
      <c r="F176" s="184" t="str">
        <f t="shared" si="21"/>
        <v/>
      </c>
      <c r="G176" s="183"/>
      <c r="H176" s="149" t="str">
        <v/>
      </c>
      <c r="I176" s="151" t="str">
        <v/>
      </c>
      <c r="J176" s="150"/>
      <c r="K176" s="149" t="str">
        <f t="shared" si="22"/>
        <v/>
      </c>
      <c r="L176" s="149" t="str">
        <f t="shared" si="23"/>
        <v/>
      </c>
      <c r="M176" s="148" t="str">
        <f t="shared" si="24"/>
        <v/>
      </c>
      <c r="N176" s="157"/>
      <c r="O176" s="157"/>
      <c r="P176" s="157"/>
      <c r="Q176" s="157"/>
      <c r="R176" s="159"/>
      <c r="S176" s="157"/>
      <c r="T176" s="157"/>
      <c r="U176" s="157"/>
      <c r="V176" s="157"/>
      <c r="W176" s="157"/>
      <c r="X176" s="158"/>
      <c r="Y176" s="157"/>
      <c r="Z176" s="157"/>
      <c r="AA176" s="158"/>
      <c r="AB176" s="158"/>
      <c r="AC176" s="157"/>
      <c r="AD176" s="157"/>
      <c r="AE176" s="157"/>
      <c r="AF176" s="156"/>
    </row>
    <row r="177" spans="1:32" ht="16" hidden="1" thickBot="1" x14ac:dyDescent="0.25">
      <c r="A177" s="155" t="str">
        <f>IF(B177="","",MAX(A$110:A176)+1)</f>
        <v/>
      </c>
      <c r="B177" s="155" t="str">
        <f t="shared" si="18"/>
        <v/>
      </c>
      <c r="C177" s="154" t="str">
        <f t="shared" si="19"/>
        <v/>
      </c>
      <c r="E177" s="185" t="str">
        <f t="shared" si="20"/>
        <v/>
      </c>
      <c r="F177" s="184" t="str">
        <f t="shared" si="21"/>
        <v/>
      </c>
      <c r="G177" s="183"/>
      <c r="H177" s="149" t="str">
        <v/>
      </c>
      <c r="I177" s="151" t="str">
        <v/>
      </c>
      <c r="J177" s="150"/>
      <c r="K177" s="149" t="str">
        <f t="shared" si="22"/>
        <v/>
      </c>
      <c r="L177" s="149" t="str">
        <f t="shared" si="23"/>
        <v/>
      </c>
      <c r="M177" s="148" t="str">
        <f t="shared" si="24"/>
        <v/>
      </c>
      <c r="N177" s="157"/>
      <c r="O177" s="157"/>
      <c r="P177" s="157"/>
      <c r="Q177" s="157"/>
      <c r="R177" s="159"/>
      <c r="S177" s="157"/>
      <c r="T177" s="157"/>
      <c r="U177" s="157"/>
      <c r="V177" s="157"/>
      <c r="W177" s="157"/>
      <c r="X177" s="158"/>
      <c r="Y177" s="157"/>
      <c r="Z177" s="157"/>
      <c r="AA177" s="158"/>
      <c r="AB177" s="158"/>
      <c r="AC177" s="157"/>
      <c r="AD177" s="157"/>
      <c r="AE177" s="157"/>
      <c r="AF177" s="156"/>
    </row>
    <row r="178" spans="1:32" ht="16" hidden="1" thickBot="1" x14ac:dyDescent="0.25">
      <c r="A178" s="155">
        <f>IF(B178="","",MAX(A$110:A177)+1)</f>
        <v>16</v>
      </c>
      <c r="B178" s="155" t="str">
        <f t="shared" si="18"/>
        <v>Wedding Cave</v>
      </c>
      <c r="C178" s="154">
        <f t="shared" si="19"/>
        <v>440</v>
      </c>
      <c r="E178" s="185" t="str">
        <f t="shared" si="20"/>
        <v/>
      </c>
      <c r="F178" s="184" t="str">
        <f t="shared" si="21"/>
        <v/>
      </c>
      <c r="G178" s="183"/>
      <c r="H178" s="149" t="str">
        <v/>
      </c>
      <c r="I178" s="151" t="str">
        <v/>
      </c>
      <c r="J178" s="150"/>
      <c r="K178" s="149" t="str">
        <f t="shared" si="22"/>
        <v/>
      </c>
      <c r="L178" s="149" t="str">
        <f t="shared" si="23"/>
        <v/>
      </c>
      <c r="M178" s="148" t="str">
        <f t="shared" si="24"/>
        <v/>
      </c>
      <c r="N178" s="157"/>
      <c r="O178" s="157"/>
      <c r="P178" s="157"/>
      <c r="Q178" s="157"/>
      <c r="R178" s="159"/>
      <c r="S178" s="157"/>
      <c r="T178" s="157"/>
      <c r="U178" s="157"/>
      <c r="V178" s="157"/>
      <c r="W178" s="157"/>
      <c r="X178" s="158"/>
      <c r="Y178" s="157"/>
      <c r="Z178" s="157"/>
      <c r="AA178" s="158"/>
      <c r="AB178" s="158"/>
      <c r="AC178" s="157"/>
      <c r="AD178" s="157"/>
      <c r="AE178" s="157"/>
      <c r="AF178" s="156"/>
    </row>
    <row r="179" spans="1:32" ht="16" hidden="1" thickBot="1" x14ac:dyDescent="0.25">
      <c r="A179" s="155">
        <f>IF(B179="","",MAX(A$110:A178)+1)</f>
        <v>17</v>
      </c>
      <c r="B179" s="155" t="str">
        <f t="shared" si="18"/>
        <v>Belgrave Mine</v>
      </c>
      <c r="C179" s="154">
        <f t="shared" si="19"/>
        <v>380</v>
      </c>
      <c r="E179" s="185" t="str">
        <f t="shared" si="20"/>
        <v/>
      </c>
      <c r="F179" s="184" t="str">
        <f t="shared" si="21"/>
        <v/>
      </c>
      <c r="G179" s="183"/>
      <c r="H179" s="149" t="str">
        <v/>
      </c>
      <c r="I179" s="151" t="str">
        <v/>
      </c>
      <c r="J179" s="150"/>
      <c r="K179" s="149" t="str">
        <f t="shared" si="22"/>
        <v/>
      </c>
      <c r="L179" s="149" t="str">
        <f t="shared" si="23"/>
        <v/>
      </c>
      <c r="M179" s="148" t="str">
        <f t="shared" si="24"/>
        <v/>
      </c>
      <c r="N179" s="157"/>
      <c r="O179" s="157"/>
      <c r="P179" s="157"/>
      <c r="Q179" s="157"/>
      <c r="R179" s="159"/>
      <c r="S179" s="157"/>
      <c r="T179" s="157"/>
      <c r="U179" s="157"/>
      <c r="V179" s="157"/>
      <c r="W179" s="157"/>
      <c r="X179" s="158"/>
      <c r="Y179" s="157"/>
      <c r="Z179" s="157"/>
      <c r="AA179" s="158"/>
      <c r="AB179" s="158"/>
      <c r="AC179" s="157"/>
      <c r="AD179" s="157"/>
      <c r="AE179" s="157"/>
      <c r="AF179" s="156"/>
    </row>
    <row r="180" spans="1:32" ht="16" hidden="1" thickBot="1" x14ac:dyDescent="0.25">
      <c r="A180" s="155">
        <f>IF(B180="","",MAX(A$110:A179)+1)</f>
        <v>18</v>
      </c>
      <c r="B180" s="155" t="str">
        <f t="shared" si="18"/>
        <v>Belgrave Mine</v>
      </c>
      <c r="C180" s="154">
        <f t="shared" si="19"/>
        <v>500</v>
      </c>
      <c r="E180" s="185" t="str">
        <f t="shared" si="20"/>
        <v/>
      </c>
      <c r="F180" s="184" t="str">
        <f t="shared" si="21"/>
        <v/>
      </c>
      <c r="G180" s="183"/>
      <c r="H180" s="149" t="str">
        <v/>
      </c>
      <c r="I180" s="151" t="str">
        <v/>
      </c>
      <c r="J180" s="150"/>
      <c r="K180" s="149" t="str">
        <f t="shared" si="22"/>
        <v/>
      </c>
      <c r="L180" s="149" t="str">
        <f t="shared" si="23"/>
        <v/>
      </c>
      <c r="M180" s="148" t="str">
        <f t="shared" si="24"/>
        <v/>
      </c>
      <c r="N180" s="157"/>
      <c r="O180" s="157"/>
      <c r="P180" s="157"/>
      <c r="Q180" s="157"/>
      <c r="R180" s="159"/>
      <c r="S180" s="157"/>
      <c r="T180" s="157"/>
      <c r="U180" s="157"/>
      <c r="V180" s="157"/>
      <c r="W180" s="157"/>
      <c r="X180" s="158"/>
      <c r="Y180" s="157"/>
      <c r="Z180" s="157"/>
      <c r="AA180" s="158"/>
      <c r="AB180" s="158"/>
      <c r="AC180" s="157"/>
      <c r="AD180" s="157"/>
      <c r="AE180" s="157"/>
      <c r="AF180" s="156"/>
    </row>
    <row r="181" spans="1:32" ht="16" hidden="1" thickBot="1" x14ac:dyDescent="0.25">
      <c r="A181" s="155" t="str">
        <f>IF(B181="","",MAX(A$110:A180)+1)</f>
        <v/>
      </c>
      <c r="B181" s="155" t="str">
        <f t="shared" si="18"/>
        <v/>
      </c>
      <c r="C181" s="154" t="str">
        <f t="shared" si="19"/>
        <v/>
      </c>
      <c r="E181" s="185" t="str">
        <f t="shared" si="20"/>
        <v/>
      </c>
      <c r="F181" s="184" t="str">
        <f t="shared" si="21"/>
        <v/>
      </c>
      <c r="G181" s="183"/>
      <c r="H181" s="149" t="str">
        <v/>
      </c>
      <c r="I181" s="151" t="str">
        <v/>
      </c>
      <c r="J181" s="150"/>
      <c r="K181" s="149" t="str">
        <f t="shared" si="22"/>
        <v/>
      </c>
      <c r="L181" s="149" t="str">
        <f t="shared" si="23"/>
        <v/>
      </c>
      <c r="M181" s="148" t="str">
        <f t="shared" si="24"/>
        <v/>
      </c>
      <c r="N181" s="157"/>
      <c r="O181" s="157"/>
      <c r="P181" s="157"/>
      <c r="Q181" s="157"/>
      <c r="R181" s="159"/>
      <c r="S181" s="157"/>
      <c r="T181" s="157"/>
      <c r="U181" s="157"/>
      <c r="V181" s="157"/>
      <c r="W181" s="157"/>
      <c r="X181" s="158"/>
      <c r="Y181" s="157"/>
      <c r="Z181" s="157"/>
      <c r="AA181" s="158"/>
      <c r="AB181" s="158"/>
      <c r="AC181" s="157"/>
      <c r="AD181" s="157"/>
      <c r="AE181" s="157"/>
      <c r="AF181" s="156"/>
    </row>
    <row r="182" spans="1:32" ht="16" hidden="1" thickBot="1" x14ac:dyDescent="0.25">
      <c r="A182" s="155" t="str">
        <f>IF(B182="","",MAX(A$110:A181)+1)</f>
        <v/>
      </c>
      <c r="B182" s="155" t="str">
        <f t="shared" si="18"/>
        <v/>
      </c>
      <c r="C182" s="154" t="str">
        <f t="shared" si="19"/>
        <v/>
      </c>
      <c r="E182" s="185" t="str">
        <f t="shared" si="20"/>
        <v/>
      </c>
      <c r="F182" s="184" t="str">
        <f t="shared" si="21"/>
        <v/>
      </c>
      <c r="G182" s="183"/>
      <c r="H182" s="149" t="str">
        <v/>
      </c>
      <c r="I182" s="151" t="str">
        <v/>
      </c>
      <c r="J182" s="150"/>
      <c r="K182" s="149" t="str">
        <f t="shared" si="22"/>
        <v/>
      </c>
      <c r="L182" s="149" t="str">
        <f t="shared" si="23"/>
        <v/>
      </c>
      <c r="M182" s="148" t="str">
        <f t="shared" si="24"/>
        <v/>
      </c>
      <c r="N182" s="157"/>
      <c r="O182" s="157"/>
      <c r="P182" s="157"/>
      <c r="Q182" s="157"/>
      <c r="R182" s="159"/>
      <c r="S182" s="157"/>
      <c r="T182" s="157"/>
      <c r="U182" s="157"/>
      <c r="V182" s="157"/>
      <c r="W182" s="157"/>
      <c r="X182" s="158"/>
      <c r="Y182" s="157"/>
      <c r="Z182" s="157"/>
      <c r="AA182" s="158"/>
      <c r="AB182" s="158"/>
      <c r="AC182" s="157"/>
      <c r="AD182" s="157"/>
      <c r="AE182" s="157"/>
      <c r="AF182" s="156"/>
    </row>
    <row r="183" spans="1:32" ht="16" hidden="1" thickBot="1" x14ac:dyDescent="0.25">
      <c r="A183" s="155" t="str">
        <f>IF(B183="","",MAX(A$110:A182)+1)</f>
        <v/>
      </c>
      <c r="B183" s="155" t="str">
        <f t="shared" si="18"/>
        <v/>
      </c>
      <c r="C183" s="154" t="str">
        <f t="shared" si="19"/>
        <v/>
      </c>
      <c r="E183" s="185" t="str">
        <f t="shared" si="20"/>
        <v/>
      </c>
      <c r="F183" s="184" t="str">
        <f t="shared" si="21"/>
        <v/>
      </c>
      <c r="G183" s="183"/>
      <c r="H183" s="149" t="str">
        <v/>
      </c>
      <c r="I183" s="151" t="str">
        <v/>
      </c>
      <c r="J183" s="150"/>
      <c r="K183" s="149" t="str">
        <f t="shared" si="22"/>
        <v/>
      </c>
      <c r="L183" s="149" t="str">
        <f t="shared" si="23"/>
        <v/>
      </c>
      <c r="M183" s="148" t="str">
        <f t="shared" si="24"/>
        <v/>
      </c>
      <c r="N183" s="157"/>
      <c r="O183" s="157"/>
      <c r="P183" s="157"/>
      <c r="Q183" s="157"/>
      <c r="R183" s="159"/>
      <c r="S183" s="157"/>
      <c r="T183" s="157"/>
      <c r="U183" s="157"/>
      <c r="V183" s="157"/>
      <c r="W183" s="157"/>
      <c r="X183" s="158"/>
      <c r="Y183" s="157"/>
      <c r="Z183" s="157"/>
      <c r="AA183" s="158"/>
      <c r="AB183" s="158"/>
      <c r="AC183" s="157"/>
      <c r="AD183" s="157"/>
      <c r="AE183" s="157"/>
      <c r="AF183" s="156"/>
    </row>
    <row r="184" spans="1:32" ht="16" hidden="1" thickBot="1" x14ac:dyDescent="0.25">
      <c r="A184" s="155" t="str">
        <f>IF(B184="","",MAX(A$110:A183)+1)</f>
        <v/>
      </c>
      <c r="B184" s="155" t="str">
        <f t="shared" si="18"/>
        <v/>
      </c>
      <c r="C184" s="154" t="str">
        <f t="shared" si="19"/>
        <v/>
      </c>
      <c r="E184" s="185" t="str">
        <f t="shared" si="20"/>
        <v/>
      </c>
      <c r="F184" s="184" t="str">
        <f t="shared" si="21"/>
        <v/>
      </c>
      <c r="G184" s="183"/>
      <c r="H184" s="149" t="str">
        <v/>
      </c>
      <c r="I184" s="151" t="str">
        <v/>
      </c>
      <c r="J184" s="150"/>
      <c r="K184" s="149" t="str">
        <f t="shared" si="22"/>
        <v/>
      </c>
      <c r="L184" s="149" t="str">
        <f t="shared" si="23"/>
        <v/>
      </c>
      <c r="M184" s="148" t="str">
        <f t="shared" si="24"/>
        <v/>
      </c>
      <c r="N184" s="157"/>
      <c r="O184" s="157"/>
      <c r="P184" s="157"/>
      <c r="Q184" s="157"/>
      <c r="R184" s="159"/>
      <c r="S184" s="157"/>
      <c r="T184" s="157"/>
      <c r="U184" s="157"/>
      <c r="V184" s="157"/>
      <c r="W184" s="157"/>
      <c r="X184" s="158"/>
      <c r="Y184" s="157"/>
      <c r="Z184" s="157"/>
      <c r="AA184" s="158"/>
      <c r="AB184" s="158"/>
      <c r="AC184" s="157"/>
      <c r="AD184" s="157"/>
      <c r="AE184" s="157"/>
      <c r="AF184" s="156"/>
    </row>
    <row r="185" spans="1:32" ht="16" hidden="1" thickBot="1" x14ac:dyDescent="0.25">
      <c r="A185" s="155" t="str">
        <f>IF(B185="","",MAX(A$110:A184)+1)</f>
        <v/>
      </c>
      <c r="B185" s="155" t="str">
        <f t="shared" si="18"/>
        <v/>
      </c>
      <c r="C185" s="154" t="str">
        <f t="shared" si="19"/>
        <v/>
      </c>
      <c r="E185" s="185" t="str">
        <f t="shared" si="20"/>
        <v/>
      </c>
      <c r="F185" s="184" t="str">
        <f t="shared" si="21"/>
        <v/>
      </c>
      <c r="G185" s="183"/>
      <c r="H185" s="149" t="str">
        <v/>
      </c>
      <c r="I185" s="151" t="str">
        <v/>
      </c>
      <c r="J185" s="150"/>
      <c r="K185" s="149" t="str">
        <f t="shared" si="22"/>
        <v/>
      </c>
      <c r="L185" s="149" t="str">
        <f t="shared" si="23"/>
        <v/>
      </c>
      <c r="M185" s="148" t="str">
        <f t="shared" si="24"/>
        <v/>
      </c>
      <c r="N185" s="157"/>
      <c r="O185" s="157"/>
      <c r="P185" s="157"/>
      <c r="Q185" s="157"/>
      <c r="R185" s="159"/>
      <c r="S185" s="157"/>
      <c r="T185" s="157"/>
      <c r="U185" s="157"/>
      <c r="V185" s="157"/>
      <c r="W185" s="157"/>
      <c r="X185" s="158"/>
      <c r="Y185" s="157"/>
      <c r="Z185" s="157"/>
      <c r="AA185" s="158"/>
      <c r="AB185" s="158"/>
      <c r="AC185" s="157"/>
      <c r="AD185" s="157"/>
      <c r="AE185" s="157"/>
      <c r="AF185" s="156"/>
    </row>
    <row r="186" spans="1:32" ht="16" hidden="1" thickBot="1" x14ac:dyDescent="0.25">
      <c r="A186" s="155" t="str">
        <f>IF(B186="","",MAX(A$110:A185)+1)</f>
        <v/>
      </c>
      <c r="B186" s="155" t="str">
        <f t="shared" si="18"/>
        <v/>
      </c>
      <c r="C186" s="154" t="str">
        <f t="shared" si="19"/>
        <v/>
      </c>
      <c r="E186" s="185" t="str">
        <f t="shared" si="20"/>
        <v/>
      </c>
      <c r="F186" s="184" t="str">
        <f t="shared" si="21"/>
        <v/>
      </c>
      <c r="G186" s="183"/>
      <c r="H186" s="149" t="str">
        <v/>
      </c>
      <c r="I186" s="151" t="str">
        <v/>
      </c>
      <c r="J186" s="150"/>
      <c r="K186" s="149" t="str">
        <f t="shared" si="22"/>
        <v/>
      </c>
      <c r="L186" s="149" t="str">
        <f t="shared" si="23"/>
        <v/>
      </c>
      <c r="M186" s="148" t="str">
        <f t="shared" si="24"/>
        <v/>
      </c>
      <c r="N186" s="157"/>
      <c r="O186" s="157"/>
      <c r="P186" s="157"/>
      <c r="Q186" s="157"/>
      <c r="R186" s="159"/>
      <c r="S186" s="157"/>
      <c r="T186" s="157"/>
      <c r="U186" s="157"/>
      <c r="V186" s="157"/>
      <c r="W186" s="157"/>
      <c r="X186" s="158"/>
      <c r="Y186" s="157"/>
      <c r="Z186" s="157"/>
      <c r="AA186" s="158"/>
      <c r="AB186" s="158"/>
      <c r="AC186" s="157"/>
      <c r="AD186" s="157"/>
      <c r="AE186" s="157"/>
      <c r="AF186" s="156"/>
    </row>
    <row r="187" spans="1:32" ht="16" hidden="1" thickBot="1" x14ac:dyDescent="0.25">
      <c r="A187" s="155" t="str">
        <f>IF(B187="","",MAX(A$110:A186)+1)</f>
        <v/>
      </c>
      <c r="B187" s="155" t="str">
        <f t="shared" si="18"/>
        <v/>
      </c>
      <c r="C187" s="154" t="str">
        <f t="shared" si="19"/>
        <v/>
      </c>
      <c r="E187" s="185" t="str">
        <f t="shared" si="20"/>
        <v/>
      </c>
      <c r="F187" s="184" t="str">
        <f t="shared" si="21"/>
        <v/>
      </c>
      <c r="G187" s="183"/>
      <c r="H187" s="149" t="str">
        <v/>
      </c>
      <c r="I187" s="151" t="str">
        <v/>
      </c>
      <c r="J187" s="150"/>
      <c r="K187" s="149" t="str">
        <f t="shared" si="22"/>
        <v/>
      </c>
      <c r="L187" s="149" t="str">
        <f t="shared" si="23"/>
        <v/>
      </c>
      <c r="M187" s="148" t="str">
        <f t="shared" si="24"/>
        <v/>
      </c>
      <c r="N187" s="157"/>
      <c r="O187" s="157"/>
      <c r="P187" s="157"/>
      <c r="Q187" s="157"/>
      <c r="R187" s="159"/>
      <c r="S187" s="157"/>
      <c r="T187" s="157"/>
      <c r="U187" s="157"/>
      <c r="V187" s="157"/>
      <c r="W187" s="157"/>
      <c r="X187" s="158"/>
      <c r="Y187" s="157"/>
      <c r="Z187" s="157"/>
      <c r="AA187" s="158"/>
      <c r="AB187" s="158"/>
      <c r="AC187" s="157"/>
      <c r="AD187" s="157"/>
      <c r="AE187" s="157"/>
      <c r="AF187" s="156"/>
    </row>
    <row r="188" spans="1:32" ht="16" hidden="1" thickBot="1" x14ac:dyDescent="0.25">
      <c r="A188" s="155" t="str">
        <f>IF(B188="","",MAX(A$110:A187)+1)</f>
        <v/>
      </c>
      <c r="B188" s="155" t="str">
        <f t="shared" si="18"/>
        <v/>
      </c>
      <c r="C188" s="154" t="str">
        <f t="shared" si="19"/>
        <v/>
      </c>
      <c r="E188" s="185" t="str">
        <f t="shared" si="20"/>
        <v/>
      </c>
      <c r="F188" s="184" t="str">
        <f t="shared" si="21"/>
        <v/>
      </c>
      <c r="G188" s="183"/>
      <c r="H188" s="149" t="str">
        <v/>
      </c>
      <c r="I188" s="151" t="str">
        <v/>
      </c>
      <c r="J188" s="150"/>
      <c r="K188" s="149" t="str">
        <f t="shared" si="22"/>
        <v/>
      </c>
      <c r="L188" s="149" t="str">
        <f t="shared" si="23"/>
        <v/>
      </c>
      <c r="M188" s="148" t="str">
        <f t="shared" si="24"/>
        <v/>
      </c>
      <c r="N188" s="157"/>
      <c r="O188" s="157"/>
      <c r="P188" s="157"/>
      <c r="Q188" s="157"/>
      <c r="R188" s="159"/>
      <c r="S188" s="157"/>
      <c r="T188" s="157"/>
      <c r="U188" s="157"/>
      <c r="V188" s="157"/>
      <c r="W188" s="157"/>
      <c r="X188" s="158"/>
      <c r="Y188" s="157"/>
      <c r="Z188" s="157"/>
      <c r="AA188" s="158"/>
      <c r="AB188" s="158"/>
      <c r="AC188" s="157"/>
      <c r="AD188" s="157"/>
      <c r="AE188" s="157"/>
      <c r="AF188" s="156"/>
    </row>
    <row r="189" spans="1:32" ht="16" hidden="1" thickBot="1" x14ac:dyDescent="0.25">
      <c r="A189" s="155" t="str">
        <f>IF(B189="","",MAX(A$110:A188)+1)</f>
        <v/>
      </c>
      <c r="B189" s="155" t="str">
        <f t="shared" si="18"/>
        <v/>
      </c>
      <c r="C189" s="154" t="str">
        <f t="shared" si="19"/>
        <v/>
      </c>
      <c r="E189" s="185" t="str">
        <f t="shared" si="20"/>
        <v/>
      </c>
      <c r="F189" s="184" t="str">
        <f t="shared" si="21"/>
        <v/>
      </c>
      <c r="G189" s="183"/>
      <c r="H189" s="149" t="str">
        <v/>
      </c>
      <c r="I189" s="151" t="str">
        <v/>
      </c>
      <c r="J189" s="150"/>
      <c r="K189" s="149" t="str">
        <f t="shared" si="22"/>
        <v/>
      </c>
      <c r="L189" s="149" t="str">
        <f t="shared" si="23"/>
        <v/>
      </c>
      <c r="M189" s="148" t="str">
        <f t="shared" si="24"/>
        <v/>
      </c>
      <c r="N189" s="157"/>
      <c r="O189" s="157"/>
      <c r="P189" s="157"/>
      <c r="Q189" s="157"/>
      <c r="R189" s="159"/>
      <c r="S189" s="157"/>
      <c r="T189" s="157"/>
      <c r="U189" s="157"/>
      <c r="V189" s="157"/>
      <c r="W189" s="157"/>
      <c r="X189" s="158"/>
      <c r="Y189" s="157"/>
      <c r="Z189" s="157"/>
      <c r="AA189" s="158"/>
      <c r="AB189" s="158"/>
      <c r="AC189" s="157"/>
      <c r="AD189" s="157"/>
      <c r="AE189" s="157"/>
      <c r="AF189" s="156"/>
    </row>
    <row r="190" spans="1:32" ht="16" hidden="1" thickBot="1" x14ac:dyDescent="0.25">
      <c r="A190" s="155" t="str">
        <f>IF(B190="","",MAX(A$110:A189)+1)</f>
        <v/>
      </c>
      <c r="B190" s="155" t="str">
        <f t="shared" si="18"/>
        <v/>
      </c>
      <c r="C190" s="154" t="str">
        <f t="shared" si="19"/>
        <v/>
      </c>
      <c r="E190" s="185" t="str">
        <f t="shared" si="20"/>
        <v/>
      </c>
      <c r="F190" s="184" t="str">
        <f t="shared" si="21"/>
        <v/>
      </c>
      <c r="G190" s="183"/>
      <c r="H190" s="149" t="str">
        <v/>
      </c>
      <c r="I190" s="151" t="str">
        <v/>
      </c>
      <c r="J190" s="150"/>
      <c r="K190" s="149" t="str">
        <f t="shared" si="22"/>
        <v/>
      </c>
      <c r="L190" s="149" t="str">
        <f t="shared" si="23"/>
        <v/>
      </c>
      <c r="M190" s="148" t="str">
        <f t="shared" si="24"/>
        <v/>
      </c>
      <c r="N190" s="157"/>
      <c r="O190" s="157"/>
      <c r="P190" s="157"/>
      <c r="Q190" s="157"/>
      <c r="R190" s="159"/>
      <c r="S190" s="157"/>
      <c r="T190" s="157"/>
      <c r="U190" s="157"/>
      <c r="V190" s="157"/>
      <c r="W190" s="157"/>
      <c r="X190" s="158"/>
      <c r="Y190" s="157"/>
      <c r="Z190" s="157"/>
      <c r="AA190" s="158"/>
      <c r="AB190" s="158"/>
      <c r="AC190" s="157"/>
      <c r="AD190" s="157"/>
      <c r="AE190" s="157"/>
      <c r="AF190" s="156"/>
    </row>
    <row r="191" spans="1:32" ht="16" hidden="1" thickBot="1" x14ac:dyDescent="0.25">
      <c r="A191" s="155" t="str">
        <f>IF(B191="","",MAX(A$110:A190)+1)</f>
        <v/>
      </c>
      <c r="B191" s="155" t="str">
        <f t="shared" si="18"/>
        <v/>
      </c>
      <c r="C191" s="154" t="str">
        <f t="shared" si="19"/>
        <v/>
      </c>
      <c r="E191" s="185" t="str">
        <f t="shared" si="20"/>
        <v/>
      </c>
      <c r="F191" s="184" t="str">
        <f t="shared" si="21"/>
        <v/>
      </c>
      <c r="G191" s="183"/>
      <c r="H191" s="149" t="str">
        <v/>
      </c>
      <c r="I191" s="151" t="str">
        <v/>
      </c>
      <c r="J191" s="150"/>
      <c r="K191" s="149" t="str">
        <f t="shared" si="22"/>
        <v/>
      </c>
      <c r="L191" s="149" t="str">
        <f t="shared" si="23"/>
        <v/>
      </c>
      <c r="M191" s="148" t="str">
        <f t="shared" si="24"/>
        <v/>
      </c>
      <c r="N191" s="157"/>
      <c r="O191" s="157"/>
      <c r="P191" s="157"/>
      <c r="Q191" s="157"/>
      <c r="R191" s="159"/>
      <c r="S191" s="157"/>
      <c r="T191" s="157"/>
      <c r="U191" s="157"/>
      <c r="V191" s="157"/>
      <c r="W191" s="157"/>
      <c r="X191" s="158"/>
      <c r="Y191" s="157"/>
      <c r="Z191" s="157"/>
      <c r="AA191" s="158"/>
      <c r="AB191" s="158"/>
      <c r="AC191" s="157"/>
      <c r="AD191" s="157"/>
      <c r="AE191" s="157"/>
      <c r="AF191" s="156"/>
    </row>
    <row r="192" spans="1:32" ht="16" hidden="1" thickBot="1" x14ac:dyDescent="0.25">
      <c r="A192" s="155" t="str">
        <f>IF(B192="","",MAX(A$110:A191)+1)</f>
        <v/>
      </c>
      <c r="B192" s="155" t="str">
        <f t="shared" si="18"/>
        <v/>
      </c>
      <c r="C192" s="154" t="str">
        <f t="shared" si="19"/>
        <v/>
      </c>
      <c r="E192" s="185" t="str">
        <f t="shared" si="20"/>
        <v/>
      </c>
      <c r="F192" s="184" t="str">
        <f t="shared" si="21"/>
        <v/>
      </c>
      <c r="G192" s="183"/>
      <c r="H192" s="149" t="str">
        <v/>
      </c>
      <c r="I192" s="151" t="str">
        <v/>
      </c>
      <c r="J192" s="150"/>
      <c r="K192" s="149" t="str">
        <f t="shared" si="22"/>
        <v/>
      </c>
      <c r="L192" s="149" t="str">
        <f t="shared" si="23"/>
        <v/>
      </c>
      <c r="M192" s="148" t="str">
        <f t="shared" si="24"/>
        <v/>
      </c>
      <c r="N192" s="157"/>
      <c r="O192" s="157"/>
      <c r="P192" s="157"/>
      <c r="Q192" s="157"/>
      <c r="R192" s="159"/>
      <c r="S192" s="157"/>
      <c r="T192" s="157"/>
      <c r="U192" s="157"/>
      <c r="V192" s="157"/>
      <c r="W192" s="157"/>
      <c r="X192" s="158"/>
      <c r="Y192" s="157"/>
      <c r="Z192" s="157"/>
      <c r="AA192" s="158"/>
      <c r="AB192" s="158"/>
      <c r="AC192" s="157"/>
      <c r="AD192" s="157"/>
      <c r="AE192" s="157"/>
      <c r="AF192" s="156"/>
    </row>
    <row r="193" spans="1:32" ht="16" hidden="1" thickBot="1" x14ac:dyDescent="0.25">
      <c r="A193" s="155" t="str">
        <f>IF(B193="","",MAX(A$110:A192)+1)</f>
        <v/>
      </c>
      <c r="B193" s="155" t="str">
        <f t="shared" si="18"/>
        <v/>
      </c>
      <c r="C193" s="154" t="str">
        <f t="shared" si="19"/>
        <v/>
      </c>
      <c r="E193" s="185" t="str">
        <f t="shared" si="20"/>
        <v/>
      </c>
      <c r="F193" s="184" t="str">
        <f t="shared" si="21"/>
        <v/>
      </c>
      <c r="G193" s="183"/>
      <c r="H193" s="149" t="str">
        <v/>
      </c>
      <c r="I193" s="151" t="str">
        <v/>
      </c>
      <c r="J193" s="150"/>
      <c r="K193" s="149" t="str">
        <f t="shared" si="22"/>
        <v/>
      </c>
      <c r="L193" s="149" t="str">
        <f t="shared" si="23"/>
        <v/>
      </c>
      <c r="M193" s="148" t="str">
        <f t="shared" si="24"/>
        <v/>
      </c>
      <c r="N193" s="157"/>
      <c r="O193" s="157"/>
      <c r="P193" s="157"/>
      <c r="Q193" s="157"/>
      <c r="R193" s="159"/>
      <c r="S193" s="157"/>
      <c r="T193" s="157"/>
      <c r="U193" s="157"/>
      <c r="V193" s="157"/>
      <c r="W193" s="157"/>
      <c r="X193" s="158"/>
      <c r="Y193" s="157"/>
      <c r="Z193" s="157"/>
      <c r="AA193" s="158"/>
      <c r="AB193" s="158"/>
      <c r="AC193" s="157"/>
      <c r="AD193" s="157"/>
      <c r="AE193" s="157"/>
      <c r="AF193" s="156"/>
    </row>
    <row r="194" spans="1:32" ht="16" hidden="1" thickBot="1" x14ac:dyDescent="0.25">
      <c r="A194" s="155" t="str">
        <f>IF(B194="","",MAX(A$110:A193)+1)</f>
        <v/>
      </c>
      <c r="B194" s="155" t="str">
        <f t="shared" si="18"/>
        <v/>
      </c>
      <c r="C194" s="154" t="str">
        <f t="shared" si="19"/>
        <v/>
      </c>
      <c r="E194" s="185" t="str">
        <f t="shared" si="20"/>
        <v/>
      </c>
      <c r="F194" s="184" t="str">
        <f t="shared" si="21"/>
        <v/>
      </c>
      <c r="G194" s="183"/>
      <c r="H194" s="149" t="str">
        <v/>
      </c>
      <c r="I194" s="151" t="str">
        <v/>
      </c>
      <c r="J194" s="150"/>
      <c r="K194" s="149" t="str">
        <f t="shared" si="22"/>
        <v/>
      </c>
      <c r="L194" s="149" t="str">
        <f t="shared" si="23"/>
        <v/>
      </c>
      <c r="M194" s="148" t="str">
        <f t="shared" si="24"/>
        <v/>
      </c>
      <c r="N194" s="157"/>
      <c r="O194" s="157"/>
      <c r="P194" s="157"/>
      <c r="Q194" s="157"/>
      <c r="R194" s="159"/>
      <c r="S194" s="157"/>
      <c r="T194" s="157"/>
      <c r="U194" s="157"/>
      <c r="V194" s="157"/>
      <c r="W194" s="157"/>
      <c r="X194" s="158"/>
      <c r="Y194" s="157"/>
      <c r="Z194" s="157"/>
      <c r="AA194" s="158"/>
      <c r="AB194" s="158"/>
      <c r="AC194" s="157"/>
      <c r="AD194" s="157"/>
      <c r="AE194" s="157"/>
      <c r="AF194" s="156"/>
    </row>
    <row r="195" spans="1:32" ht="16" hidden="1" thickBot="1" x14ac:dyDescent="0.25">
      <c r="A195" s="155" t="str">
        <f>IF(B195="","",MAX(A$110:A194)+1)</f>
        <v/>
      </c>
      <c r="B195" s="155" t="str">
        <f t="shared" si="18"/>
        <v/>
      </c>
      <c r="C195" s="154" t="str">
        <f t="shared" si="19"/>
        <v/>
      </c>
      <c r="E195" s="185" t="str">
        <f t="shared" si="20"/>
        <v/>
      </c>
      <c r="F195" s="184" t="str">
        <f t="shared" si="21"/>
        <v/>
      </c>
      <c r="G195" s="183"/>
      <c r="H195" s="149" t="str">
        <v/>
      </c>
      <c r="I195" s="151" t="str">
        <v/>
      </c>
      <c r="J195" s="150"/>
      <c r="K195" s="149" t="str">
        <f t="shared" si="22"/>
        <v/>
      </c>
      <c r="L195" s="149" t="str">
        <f t="shared" si="23"/>
        <v/>
      </c>
      <c r="M195" s="148" t="str">
        <f t="shared" si="24"/>
        <v/>
      </c>
      <c r="N195" s="157"/>
      <c r="O195" s="157"/>
      <c r="P195" s="157"/>
      <c r="Q195" s="157"/>
      <c r="R195" s="159"/>
      <c r="S195" s="157"/>
      <c r="T195" s="157"/>
      <c r="U195" s="157"/>
      <c r="V195" s="157"/>
      <c r="W195" s="157"/>
      <c r="X195" s="158"/>
      <c r="Y195" s="157"/>
      <c r="Z195" s="157"/>
      <c r="AA195" s="158"/>
      <c r="AB195" s="158"/>
      <c r="AC195" s="157"/>
      <c r="AD195" s="157"/>
      <c r="AE195" s="157"/>
      <c r="AF195" s="156"/>
    </row>
    <row r="196" spans="1:32" ht="16" hidden="1" thickBot="1" x14ac:dyDescent="0.25">
      <c r="A196" s="155" t="str">
        <f>IF(B196="","",MAX(A$110:A195)+1)</f>
        <v/>
      </c>
      <c r="B196" s="155" t="str">
        <f t="shared" si="18"/>
        <v/>
      </c>
      <c r="C196" s="154" t="str">
        <f t="shared" si="19"/>
        <v/>
      </c>
      <c r="E196" s="185" t="str">
        <f t="shared" si="20"/>
        <v/>
      </c>
      <c r="F196" s="184" t="str">
        <f t="shared" si="21"/>
        <v/>
      </c>
      <c r="G196" s="183"/>
      <c r="H196" s="149" t="str">
        <v/>
      </c>
      <c r="I196" s="151" t="str">
        <v/>
      </c>
      <c r="J196" s="150"/>
      <c r="K196" s="149" t="str">
        <f t="shared" si="22"/>
        <v/>
      </c>
      <c r="L196" s="149" t="str">
        <f t="shared" si="23"/>
        <v/>
      </c>
      <c r="M196" s="148" t="str">
        <f t="shared" si="24"/>
        <v/>
      </c>
      <c r="N196" s="157"/>
      <c r="O196" s="157"/>
      <c r="P196" s="157"/>
      <c r="Q196" s="157"/>
      <c r="R196" s="159"/>
      <c r="S196" s="157"/>
      <c r="T196" s="157"/>
      <c r="U196" s="157"/>
      <c r="V196" s="157"/>
      <c r="W196" s="157"/>
      <c r="X196" s="158"/>
      <c r="Y196" s="157"/>
      <c r="Z196" s="157"/>
      <c r="AA196" s="158"/>
      <c r="AB196" s="158"/>
      <c r="AC196" s="157"/>
      <c r="AD196" s="157"/>
      <c r="AE196" s="157"/>
      <c r="AF196" s="156"/>
    </row>
    <row r="197" spans="1:32" ht="16" hidden="1" thickBot="1" x14ac:dyDescent="0.25">
      <c r="A197" s="155" t="str">
        <f>IF(B197="","",MAX(A$110:A196)+1)</f>
        <v/>
      </c>
      <c r="B197" s="155" t="str">
        <f t="shared" si="18"/>
        <v/>
      </c>
      <c r="C197" s="154" t="str">
        <f t="shared" si="19"/>
        <v/>
      </c>
      <c r="E197" s="185" t="str">
        <f t="shared" si="20"/>
        <v/>
      </c>
      <c r="F197" s="184" t="str">
        <f t="shared" si="21"/>
        <v/>
      </c>
      <c r="G197" s="183"/>
      <c r="H197" s="149" t="str">
        <v/>
      </c>
      <c r="I197" s="151" t="str">
        <v/>
      </c>
      <c r="J197" s="150"/>
      <c r="K197" s="149" t="str">
        <f t="shared" si="22"/>
        <v/>
      </c>
      <c r="L197" s="149" t="str">
        <f t="shared" si="23"/>
        <v/>
      </c>
      <c r="M197" s="148" t="str">
        <f t="shared" si="24"/>
        <v/>
      </c>
      <c r="N197" s="157"/>
      <c r="O197" s="157"/>
      <c r="P197" s="157"/>
      <c r="Q197" s="157"/>
      <c r="R197" s="159"/>
      <c r="S197" s="157"/>
      <c r="T197" s="157"/>
      <c r="U197" s="157"/>
      <c r="V197" s="157"/>
      <c r="W197" s="157"/>
      <c r="X197" s="158"/>
      <c r="Y197" s="157"/>
      <c r="Z197" s="157"/>
      <c r="AA197" s="158"/>
      <c r="AB197" s="158"/>
      <c r="AC197" s="157"/>
      <c r="AD197" s="157"/>
      <c r="AE197" s="157"/>
      <c r="AF197" s="156"/>
    </row>
    <row r="198" spans="1:32" ht="16" hidden="1" thickBot="1" x14ac:dyDescent="0.25">
      <c r="A198" s="155" t="str">
        <f>IF(B198="","",MAX(A$110:A197)+1)</f>
        <v/>
      </c>
      <c r="B198" s="155" t="str">
        <f t="shared" si="18"/>
        <v/>
      </c>
      <c r="C198" s="154" t="str">
        <f t="shared" si="19"/>
        <v/>
      </c>
      <c r="E198" s="185" t="str">
        <f t="shared" si="20"/>
        <v/>
      </c>
      <c r="F198" s="184" t="str">
        <f t="shared" si="21"/>
        <v/>
      </c>
      <c r="G198" s="183"/>
      <c r="H198" s="149" t="str">
        <v/>
      </c>
      <c r="I198" s="151" t="str">
        <v/>
      </c>
      <c r="J198" s="150"/>
      <c r="K198" s="149" t="str">
        <f t="shared" si="22"/>
        <v/>
      </c>
      <c r="L198" s="149" t="str">
        <f t="shared" si="23"/>
        <v/>
      </c>
      <c r="M198" s="148" t="str">
        <f t="shared" si="24"/>
        <v/>
      </c>
      <c r="N198" s="157"/>
      <c r="O198" s="157"/>
      <c r="P198" s="157"/>
      <c r="Q198" s="157"/>
      <c r="R198" s="159"/>
      <c r="S198" s="157"/>
      <c r="T198" s="157"/>
      <c r="U198" s="157"/>
      <c r="V198" s="157"/>
      <c r="W198" s="157"/>
      <c r="X198" s="158"/>
      <c r="Y198" s="157"/>
      <c r="Z198" s="157"/>
      <c r="AA198" s="158"/>
      <c r="AB198" s="158"/>
      <c r="AC198" s="157"/>
      <c r="AD198" s="157"/>
      <c r="AE198" s="157"/>
      <c r="AF198" s="156"/>
    </row>
    <row r="199" spans="1:32" ht="16" hidden="1" thickBot="1" x14ac:dyDescent="0.25">
      <c r="A199" s="155" t="str">
        <f>IF(B199="","",MAX(A$110:A198)+1)</f>
        <v/>
      </c>
      <c r="B199" s="155" t="str">
        <f t="shared" si="18"/>
        <v/>
      </c>
      <c r="C199" s="154" t="str">
        <f t="shared" si="19"/>
        <v/>
      </c>
      <c r="E199" s="185" t="str">
        <f t="shared" si="20"/>
        <v/>
      </c>
      <c r="F199" s="184" t="str">
        <f t="shared" si="21"/>
        <v/>
      </c>
      <c r="G199" s="183"/>
      <c r="H199" s="149" t="str">
        <v/>
      </c>
      <c r="I199" s="151" t="str">
        <v/>
      </c>
      <c r="J199" s="150"/>
      <c r="K199" s="149" t="str">
        <f t="shared" si="22"/>
        <v/>
      </c>
      <c r="L199" s="149" t="str">
        <f t="shared" si="23"/>
        <v/>
      </c>
      <c r="M199" s="148" t="str">
        <f t="shared" si="24"/>
        <v/>
      </c>
      <c r="N199" s="157"/>
      <c r="O199" s="157"/>
      <c r="P199" s="157"/>
      <c r="Q199" s="157"/>
      <c r="R199" s="159"/>
      <c r="S199" s="157"/>
      <c r="T199" s="157"/>
      <c r="U199" s="157"/>
      <c r="V199" s="157"/>
      <c r="W199" s="157"/>
      <c r="X199" s="158"/>
      <c r="Y199" s="157"/>
      <c r="Z199" s="157"/>
      <c r="AA199" s="158"/>
      <c r="AB199" s="158"/>
      <c r="AC199" s="157"/>
      <c r="AD199" s="157"/>
      <c r="AE199" s="157"/>
      <c r="AF199" s="156"/>
    </row>
    <row r="200" spans="1:32" ht="16" hidden="1" thickBot="1" x14ac:dyDescent="0.25">
      <c r="A200" s="155" t="str">
        <f>IF(B200="","",MAX(A$110:A199)+1)</f>
        <v/>
      </c>
      <c r="B200" s="155" t="str">
        <f t="shared" si="18"/>
        <v/>
      </c>
      <c r="C200" s="154" t="str">
        <f t="shared" si="19"/>
        <v/>
      </c>
      <c r="E200" s="185" t="str">
        <f t="shared" si="20"/>
        <v/>
      </c>
      <c r="F200" s="184" t="str">
        <f t="shared" si="21"/>
        <v/>
      </c>
      <c r="G200" s="183"/>
      <c r="H200" s="149" t="str">
        <v/>
      </c>
      <c r="I200" s="151" t="str">
        <v/>
      </c>
      <c r="J200" s="150"/>
      <c r="K200" s="149" t="str">
        <f t="shared" si="22"/>
        <v/>
      </c>
      <c r="L200" s="149" t="str">
        <f t="shared" si="23"/>
        <v/>
      </c>
      <c r="M200" s="148" t="str">
        <f t="shared" si="24"/>
        <v/>
      </c>
      <c r="N200" s="157"/>
      <c r="O200" s="157"/>
      <c r="P200" s="157"/>
      <c r="Q200" s="157"/>
      <c r="R200" s="159"/>
      <c r="S200" s="157"/>
      <c r="T200" s="157"/>
      <c r="U200" s="157"/>
      <c r="V200" s="157"/>
      <c r="W200" s="157"/>
      <c r="X200" s="158"/>
      <c r="Y200" s="157"/>
      <c r="Z200" s="157"/>
      <c r="AA200" s="158"/>
      <c r="AB200" s="158"/>
      <c r="AC200" s="157"/>
      <c r="AD200" s="157"/>
      <c r="AE200" s="157"/>
      <c r="AF200" s="156"/>
    </row>
    <row r="201" spans="1:32" ht="16" hidden="1" thickBot="1" x14ac:dyDescent="0.25">
      <c r="A201" s="155" t="str">
        <f>IF(B201="","",MAX(A$110:A200)+1)</f>
        <v/>
      </c>
      <c r="B201" s="155" t="str">
        <f t="shared" si="18"/>
        <v/>
      </c>
      <c r="C201" s="154" t="str">
        <f t="shared" si="19"/>
        <v/>
      </c>
      <c r="E201" s="185" t="str">
        <f t="shared" si="20"/>
        <v/>
      </c>
      <c r="F201" s="184" t="str">
        <f t="shared" si="21"/>
        <v/>
      </c>
      <c r="G201" s="183"/>
      <c r="H201" s="149" t="str">
        <v/>
      </c>
      <c r="I201" s="151" t="str">
        <v/>
      </c>
      <c r="J201" s="150"/>
      <c r="K201" s="149" t="str">
        <f t="shared" si="22"/>
        <v/>
      </c>
      <c r="L201" s="149" t="str">
        <f t="shared" si="23"/>
        <v/>
      </c>
      <c r="M201" s="148" t="str">
        <f t="shared" si="24"/>
        <v/>
      </c>
      <c r="N201" s="157"/>
      <c r="O201" s="157"/>
      <c r="P201" s="157"/>
      <c r="Q201" s="157"/>
      <c r="R201" s="159"/>
      <c r="S201" s="157"/>
      <c r="T201" s="157"/>
      <c r="U201" s="157"/>
      <c r="V201" s="157"/>
      <c r="W201" s="157"/>
      <c r="X201" s="158"/>
      <c r="Y201" s="157"/>
      <c r="Z201" s="157"/>
      <c r="AA201" s="158"/>
      <c r="AB201" s="158"/>
      <c r="AC201" s="157"/>
      <c r="AD201" s="157"/>
      <c r="AE201" s="157"/>
      <c r="AF201" s="156"/>
    </row>
    <row r="202" spans="1:32" ht="16" hidden="1" thickBot="1" x14ac:dyDescent="0.25">
      <c r="A202" s="155" t="str">
        <f>IF(B202="","",MAX(A$110:A201)+1)</f>
        <v/>
      </c>
      <c r="B202" s="155" t="str">
        <f t="shared" si="18"/>
        <v/>
      </c>
      <c r="C202" s="154" t="str">
        <f t="shared" si="19"/>
        <v/>
      </c>
      <c r="E202" s="185" t="str">
        <f t="shared" si="20"/>
        <v/>
      </c>
      <c r="F202" s="184" t="str">
        <f t="shared" si="21"/>
        <v/>
      </c>
      <c r="G202" s="183"/>
      <c r="H202" s="149" t="str">
        <v/>
      </c>
      <c r="I202" s="151" t="str">
        <v/>
      </c>
      <c r="J202" s="150"/>
      <c r="K202" s="149" t="str">
        <f t="shared" si="22"/>
        <v/>
      </c>
      <c r="L202" s="149" t="str">
        <f t="shared" si="23"/>
        <v/>
      </c>
      <c r="M202" s="148" t="str">
        <f t="shared" si="24"/>
        <v/>
      </c>
      <c r="N202" s="157"/>
      <c r="O202" s="157"/>
      <c r="P202" s="157"/>
      <c r="Q202" s="157"/>
      <c r="R202" s="159"/>
      <c r="S202" s="157"/>
      <c r="T202" s="157"/>
      <c r="U202" s="157"/>
      <c r="V202" s="157"/>
      <c r="W202" s="157"/>
      <c r="X202" s="158"/>
      <c r="Y202" s="157"/>
      <c r="Z202" s="157"/>
      <c r="AA202" s="158"/>
      <c r="AB202" s="158"/>
      <c r="AC202" s="157"/>
      <c r="AD202" s="157"/>
      <c r="AE202" s="157"/>
      <c r="AF202" s="156"/>
    </row>
    <row r="203" spans="1:32" ht="16" hidden="1" thickBot="1" x14ac:dyDescent="0.25">
      <c r="A203" s="155" t="str">
        <f>IF(B203="","",MAX(A$110:A202)+1)</f>
        <v/>
      </c>
      <c r="B203" s="155" t="str">
        <f t="shared" si="18"/>
        <v/>
      </c>
      <c r="C203" s="154" t="str">
        <f t="shared" si="19"/>
        <v/>
      </c>
      <c r="E203" s="185" t="str">
        <f t="shared" si="20"/>
        <v/>
      </c>
      <c r="F203" s="184" t="str">
        <f t="shared" si="21"/>
        <v/>
      </c>
      <c r="G203" s="183"/>
      <c r="H203" s="149" t="str">
        <v/>
      </c>
      <c r="I203" s="151" t="str">
        <v/>
      </c>
      <c r="J203" s="150"/>
      <c r="K203" s="149" t="str">
        <f t="shared" si="22"/>
        <v/>
      </c>
      <c r="L203" s="149" t="str">
        <f t="shared" si="23"/>
        <v/>
      </c>
      <c r="M203" s="148" t="str">
        <f t="shared" si="24"/>
        <v/>
      </c>
    </row>
    <row r="204" spans="1:32" ht="16" hidden="1" thickBot="1" x14ac:dyDescent="0.25">
      <c r="A204" s="155" t="str">
        <f>IF(B204="","",MAX(A$110:A203)+1)</f>
        <v/>
      </c>
      <c r="B204" s="155" t="str">
        <f t="shared" si="18"/>
        <v/>
      </c>
      <c r="C204" s="154" t="str">
        <f t="shared" si="19"/>
        <v/>
      </c>
      <c r="E204" s="185" t="str">
        <f t="shared" si="20"/>
        <v/>
      </c>
      <c r="F204" s="184" t="str">
        <f t="shared" si="21"/>
        <v/>
      </c>
      <c r="G204" s="183"/>
      <c r="H204" s="149" t="str">
        <v/>
      </c>
      <c r="I204" s="151" t="str">
        <v/>
      </c>
      <c r="J204" s="150"/>
      <c r="K204" s="149" t="str">
        <f t="shared" si="22"/>
        <v/>
      </c>
      <c r="L204" s="149" t="str">
        <f t="shared" si="23"/>
        <v/>
      </c>
      <c r="M204" s="148" t="str">
        <f t="shared" si="24"/>
        <v/>
      </c>
    </row>
    <row r="205" spans="1:32" ht="16" hidden="1" thickBot="1" x14ac:dyDescent="0.25">
      <c r="A205" s="155" t="str">
        <f>IF(B205="","",MAX(A$110:A204)+1)</f>
        <v/>
      </c>
      <c r="B205" s="155" t="str">
        <f t="shared" si="18"/>
        <v/>
      </c>
      <c r="C205" s="154" t="str">
        <f t="shared" si="19"/>
        <v/>
      </c>
      <c r="E205" s="185" t="str">
        <f t="shared" si="20"/>
        <v/>
      </c>
      <c r="F205" s="184" t="str">
        <f t="shared" si="21"/>
        <v/>
      </c>
      <c r="G205" s="183"/>
      <c r="H205" s="149" t="str">
        <v/>
      </c>
      <c r="I205" s="151" t="str">
        <v/>
      </c>
      <c r="J205" s="150"/>
      <c r="K205" s="149" t="str">
        <f t="shared" si="22"/>
        <v/>
      </c>
      <c r="L205" s="149" t="str">
        <f t="shared" si="23"/>
        <v/>
      </c>
      <c r="M205" s="148" t="str">
        <f t="shared" si="24"/>
        <v/>
      </c>
    </row>
    <row r="206" spans="1:32" ht="16" hidden="1" thickBot="1" x14ac:dyDescent="0.25">
      <c r="A206" s="155" t="str">
        <f>IF(B206="","",MAX(A$110:A205)+1)</f>
        <v/>
      </c>
      <c r="B206" s="155" t="str">
        <f t="shared" si="18"/>
        <v/>
      </c>
      <c r="C206" s="154" t="str">
        <f t="shared" si="19"/>
        <v/>
      </c>
      <c r="E206" s="185" t="str">
        <f t="shared" si="20"/>
        <v/>
      </c>
      <c r="F206" s="184" t="str">
        <f t="shared" si="21"/>
        <v/>
      </c>
      <c r="G206" s="183"/>
      <c r="H206" s="149" t="str">
        <v/>
      </c>
      <c r="I206" s="151" t="str">
        <v/>
      </c>
      <c r="J206" s="150"/>
      <c r="K206" s="149" t="str">
        <f t="shared" si="22"/>
        <v/>
      </c>
      <c r="L206" s="149" t="str">
        <f t="shared" si="23"/>
        <v/>
      </c>
      <c r="M206" s="148" t="str">
        <f t="shared" si="24"/>
        <v/>
      </c>
    </row>
    <row r="207" spans="1:32" ht="16" hidden="1" thickBot="1" x14ac:dyDescent="0.25">
      <c r="A207" s="155" t="str">
        <f>IF(B207="","",MAX(A$110:A206)+1)</f>
        <v/>
      </c>
      <c r="B207" s="155" t="str">
        <f t="shared" ref="B207:B210" si="25">IF(E100&gt;0,B100,"")</f>
        <v/>
      </c>
      <c r="C207" s="154" t="str">
        <f t="shared" ref="C207:C210" si="26">IF(E100&gt;0,E100,"")</f>
        <v/>
      </c>
      <c r="E207" s="185" t="str">
        <f t="shared" si="20"/>
        <v/>
      </c>
      <c r="F207" s="184" t="str">
        <f t="shared" si="21"/>
        <v/>
      </c>
      <c r="G207" s="183"/>
      <c r="H207" s="149" t="str">
        <v/>
      </c>
      <c r="I207" s="151" t="str">
        <v/>
      </c>
      <c r="J207" s="150"/>
      <c r="K207" s="149" t="str">
        <f t="shared" si="22"/>
        <v/>
      </c>
      <c r="L207" s="149" t="str">
        <f t="shared" si="23"/>
        <v/>
      </c>
      <c r="M207" s="148" t="str">
        <f t="shared" si="24"/>
        <v/>
      </c>
    </row>
    <row r="208" spans="1:32" ht="16" hidden="1" thickBot="1" x14ac:dyDescent="0.25">
      <c r="A208" s="155" t="str">
        <f>IF(B208="","",MAX(A$110:A207)+1)</f>
        <v/>
      </c>
      <c r="B208" s="155" t="str">
        <f t="shared" si="25"/>
        <v/>
      </c>
      <c r="C208" s="154" t="str">
        <f t="shared" si="26"/>
        <v/>
      </c>
      <c r="E208" s="185" t="str">
        <f t="shared" si="20"/>
        <v/>
      </c>
      <c r="F208" s="184" t="str">
        <f t="shared" si="21"/>
        <v/>
      </c>
      <c r="G208" s="183"/>
      <c r="H208" s="149" t="str">
        <v/>
      </c>
      <c r="I208" s="151" t="str">
        <v/>
      </c>
      <c r="J208" s="150"/>
      <c r="K208" s="149" t="str">
        <f t="shared" si="22"/>
        <v/>
      </c>
      <c r="L208" s="149" t="str">
        <f t="shared" si="23"/>
        <v/>
      </c>
      <c r="M208" s="148" t="str">
        <f t="shared" si="24"/>
        <v/>
      </c>
    </row>
    <row r="209" spans="1:13" ht="16" hidden="1" thickBot="1" x14ac:dyDescent="0.25">
      <c r="A209" s="155" t="str">
        <f>IF(B209="","",MAX(A$110:A208)+1)</f>
        <v/>
      </c>
      <c r="B209" s="155" t="str">
        <f t="shared" si="25"/>
        <v/>
      </c>
      <c r="C209" s="154" t="str">
        <f t="shared" si="26"/>
        <v/>
      </c>
      <c r="E209" s="185" t="str">
        <f t="shared" si="20"/>
        <v/>
      </c>
      <c r="F209" s="184" t="str">
        <f t="shared" si="21"/>
        <v/>
      </c>
      <c r="G209" s="183"/>
      <c r="H209" s="149" t="str">
        <v/>
      </c>
      <c r="I209" s="151" t="str">
        <v/>
      </c>
      <c r="J209" s="150"/>
      <c r="K209" s="149" t="str">
        <f t="shared" si="22"/>
        <v/>
      </c>
      <c r="L209" s="149" t="str">
        <f t="shared" si="23"/>
        <v/>
      </c>
      <c r="M209" s="148" t="str">
        <f t="shared" si="24"/>
        <v/>
      </c>
    </row>
    <row r="210" spans="1:13" ht="16" hidden="1" thickBot="1" x14ac:dyDescent="0.25">
      <c r="A210" s="155" t="str">
        <f>IF(B210="","",MAX(A$110:A209)+1)</f>
        <v/>
      </c>
      <c r="B210" s="155" t="str">
        <f t="shared" si="25"/>
        <v/>
      </c>
      <c r="C210" s="154" t="str">
        <f t="shared" si="26"/>
        <v/>
      </c>
      <c r="E210" s="185" t="str">
        <f t="shared" si="20"/>
        <v/>
      </c>
      <c r="F210" s="184" t="str">
        <f t="shared" si="21"/>
        <v/>
      </c>
      <c r="G210" s="183"/>
      <c r="H210" s="149" t="str">
        <v/>
      </c>
      <c r="I210" s="151" t="str">
        <v/>
      </c>
      <c r="J210" s="150"/>
      <c r="K210" s="149" t="str">
        <f t="shared" si="22"/>
        <v/>
      </c>
      <c r="L210" s="149" t="str">
        <f t="shared" si="23"/>
        <v/>
      </c>
      <c r="M210" s="148" t="str">
        <f t="shared" si="24"/>
        <v/>
      </c>
    </row>
    <row r="211" spans="1:13" hidden="1" x14ac:dyDescent="0.2"/>
    <row r="212" spans="1:13" hidden="1" x14ac:dyDescent="0.2"/>
    <row r="213" spans="1:13" hidden="1" x14ac:dyDescent="0.2"/>
    <row r="214" spans="1:13" hidden="1" x14ac:dyDescent="0.2"/>
    <row r="215" spans="1:13" hidden="1" x14ac:dyDescent="0.2"/>
    <row r="216" spans="1:13" hidden="1" x14ac:dyDescent="0.2"/>
    <row r="217" spans="1:13" hidden="1" x14ac:dyDescent="0.2"/>
    <row r="218" spans="1:13" hidden="1" x14ac:dyDescent="0.2"/>
    <row r="219" spans="1:13" hidden="1" x14ac:dyDescent="0.2"/>
    <row r="220" spans="1:13" hidden="1" x14ac:dyDescent="0.2"/>
    <row r="221" spans="1:13" hidden="1" x14ac:dyDescent="0.2"/>
    <row r="222" spans="1:13" hidden="1" x14ac:dyDescent="0.2"/>
    <row r="223" spans="1:13" hidden="1" x14ac:dyDescent="0.2"/>
    <row r="224" spans="1:13"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spans="2:4" hidden="1" x14ac:dyDescent="0.2"/>
    <row r="242" spans="2:4" hidden="1" x14ac:dyDescent="0.2"/>
    <row r="243" spans="2:4" hidden="1" x14ac:dyDescent="0.2"/>
    <row r="244" spans="2:4" hidden="1" x14ac:dyDescent="0.2"/>
    <row r="245" spans="2:4" hidden="1" x14ac:dyDescent="0.2"/>
    <row r="246" spans="2:4" hidden="1" x14ac:dyDescent="0.2"/>
    <row r="247" spans="2:4" hidden="1" x14ac:dyDescent="0.2"/>
    <row r="248" spans="2:4" hidden="1" x14ac:dyDescent="0.2"/>
    <row r="249" spans="2:4" hidden="1" x14ac:dyDescent="0.2"/>
    <row r="250" spans="2:4" hidden="1" x14ac:dyDescent="0.2"/>
    <row r="251" spans="2:4" hidden="1" x14ac:dyDescent="0.2"/>
    <row r="252" spans="2:4" hidden="1" x14ac:dyDescent="0.2"/>
    <row r="253" spans="2:4" hidden="1" x14ac:dyDescent="0.2"/>
    <row r="254" spans="2:4" hidden="1" x14ac:dyDescent="0.2"/>
    <row r="255" spans="2:4" hidden="1" x14ac:dyDescent="0.2">
      <c r="B255">
        <f t="shared" ref="B255:B286" si="27">AD111</f>
        <v>0</v>
      </c>
      <c r="C255">
        <f t="shared" ref="C255:C286" si="28">AE111</f>
        <v>0</v>
      </c>
      <c r="D255" s="68">
        <f t="shared" ref="D255:D286" si="29">AF111</f>
        <v>0</v>
      </c>
    </row>
    <row r="256" spans="2:4" hidden="1" x14ac:dyDescent="0.2">
      <c r="B256">
        <f t="shared" si="27"/>
        <v>0</v>
      </c>
      <c r="C256">
        <f t="shared" si="28"/>
        <v>0</v>
      </c>
      <c r="D256" s="68">
        <f t="shared" si="29"/>
        <v>0</v>
      </c>
    </row>
    <row r="257" spans="2:4" hidden="1" x14ac:dyDescent="0.2">
      <c r="B257">
        <f t="shared" si="27"/>
        <v>0</v>
      </c>
      <c r="C257">
        <f t="shared" si="28"/>
        <v>0</v>
      </c>
      <c r="D257" s="68">
        <f t="shared" si="29"/>
        <v>0</v>
      </c>
    </row>
    <row r="258" spans="2:4" hidden="1" x14ac:dyDescent="0.2">
      <c r="B258">
        <f t="shared" si="27"/>
        <v>0</v>
      </c>
      <c r="C258">
        <f t="shared" si="28"/>
        <v>0</v>
      </c>
      <c r="D258" s="68">
        <f t="shared" si="29"/>
        <v>0</v>
      </c>
    </row>
    <row r="259" spans="2:4" hidden="1" x14ac:dyDescent="0.2">
      <c r="B259">
        <f t="shared" si="27"/>
        <v>0</v>
      </c>
      <c r="C259">
        <f t="shared" si="28"/>
        <v>0</v>
      </c>
      <c r="D259" s="68">
        <f t="shared" si="29"/>
        <v>0</v>
      </c>
    </row>
    <row r="260" spans="2:4" hidden="1" x14ac:dyDescent="0.2">
      <c r="B260">
        <f t="shared" si="27"/>
        <v>0</v>
      </c>
      <c r="C260">
        <f t="shared" si="28"/>
        <v>0</v>
      </c>
      <c r="D260" s="68">
        <f t="shared" si="29"/>
        <v>0</v>
      </c>
    </row>
    <row r="261" spans="2:4" hidden="1" x14ac:dyDescent="0.2">
      <c r="B261">
        <f t="shared" si="27"/>
        <v>0</v>
      </c>
      <c r="C261">
        <f t="shared" si="28"/>
        <v>0</v>
      </c>
      <c r="D261" s="68">
        <f t="shared" si="29"/>
        <v>0</v>
      </c>
    </row>
    <row r="262" spans="2:4" hidden="1" x14ac:dyDescent="0.2">
      <c r="B262">
        <f t="shared" si="27"/>
        <v>0</v>
      </c>
      <c r="C262">
        <f t="shared" si="28"/>
        <v>0</v>
      </c>
      <c r="D262" s="68">
        <f t="shared" si="29"/>
        <v>0</v>
      </c>
    </row>
    <row r="263" spans="2:4" hidden="1" x14ac:dyDescent="0.2">
      <c r="B263">
        <f t="shared" si="27"/>
        <v>0</v>
      </c>
      <c r="C263">
        <f t="shared" si="28"/>
        <v>0</v>
      </c>
      <c r="D263" s="68">
        <f t="shared" si="29"/>
        <v>0</v>
      </c>
    </row>
    <row r="264" spans="2:4" hidden="1" x14ac:dyDescent="0.2">
      <c r="B264">
        <f t="shared" si="27"/>
        <v>0</v>
      </c>
      <c r="C264">
        <f t="shared" si="28"/>
        <v>0</v>
      </c>
      <c r="D264" s="68">
        <f t="shared" si="29"/>
        <v>0</v>
      </c>
    </row>
    <row r="265" spans="2:4" hidden="1" x14ac:dyDescent="0.2">
      <c r="B265">
        <f t="shared" si="27"/>
        <v>0</v>
      </c>
      <c r="C265">
        <f t="shared" si="28"/>
        <v>0</v>
      </c>
      <c r="D265" s="68">
        <f t="shared" si="29"/>
        <v>0</v>
      </c>
    </row>
    <row r="266" spans="2:4" hidden="1" x14ac:dyDescent="0.2">
      <c r="B266">
        <f t="shared" si="27"/>
        <v>0</v>
      </c>
      <c r="C266">
        <f t="shared" si="28"/>
        <v>0</v>
      </c>
      <c r="D266" s="68">
        <f t="shared" si="29"/>
        <v>0</v>
      </c>
    </row>
    <row r="267" spans="2:4" hidden="1" x14ac:dyDescent="0.2">
      <c r="B267">
        <f t="shared" si="27"/>
        <v>0</v>
      </c>
      <c r="C267">
        <f t="shared" si="28"/>
        <v>0</v>
      </c>
      <c r="D267" s="68">
        <f t="shared" si="29"/>
        <v>0</v>
      </c>
    </row>
    <row r="268" spans="2:4" hidden="1" x14ac:dyDescent="0.2">
      <c r="B268">
        <f t="shared" si="27"/>
        <v>0</v>
      </c>
      <c r="C268">
        <f t="shared" si="28"/>
        <v>0</v>
      </c>
      <c r="D268" s="68">
        <f t="shared" si="29"/>
        <v>0</v>
      </c>
    </row>
    <row r="269" spans="2:4" hidden="1" x14ac:dyDescent="0.2">
      <c r="B269">
        <f t="shared" si="27"/>
        <v>0</v>
      </c>
      <c r="C269">
        <f t="shared" si="28"/>
        <v>0</v>
      </c>
      <c r="D269" s="68">
        <f t="shared" si="29"/>
        <v>0</v>
      </c>
    </row>
    <row r="270" spans="2:4" hidden="1" x14ac:dyDescent="0.2">
      <c r="B270">
        <f t="shared" si="27"/>
        <v>0</v>
      </c>
      <c r="C270">
        <f t="shared" si="28"/>
        <v>0</v>
      </c>
      <c r="D270" s="68">
        <f t="shared" si="29"/>
        <v>0</v>
      </c>
    </row>
    <row r="271" spans="2:4" hidden="1" x14ac:dyDescent="0.2">
      <c r="B271">
        <f t="shared" si="27"/>
        <v>0</v>
      </c>
      <c r="C271">
        <f t="shared" si="28"/>
        <v>0</v>
      </c>
      <c r="D271" s="68">
        <f t="shared" si="29"/>
        <v>0</v>
      </c>
    </row>
    <row r="272" spans="2:4" hidden="1" x14ac:dyDescent="0.2">
      <c r="B272">
        <f t="shared" si="27"/>
        <v>0</v>
      </c>
      <c r="C272">
        <f t="shared" si="28"/>
        <v>0</v>
      </c>
      <c r="D272" s="68">
        <f t="shared" si="29"/>
        <v>0</v>
      </c>
    </row>
    <row r="273" spans="2:4" hidden="1" x14ac:dyDescent="0.2">
      <c r="B273">
        <f t="shared" si="27"/>
        <v>0</v>
      </c>
      <c r="C273">
        <f t="shared" si="28"/>
        <v>0</v>
      </c>
      <c r="D273" s="68">
        <f t="shared" si="29"/>
        <v>0</v>
      </c>
    </row>
    <row r="274" spans="2:4" hidden="1" x14ac:dyDescent="0.2">
      <c r="B274">
        <f t="shared" si="27"/>
        <v>0</v>
      </c>
      <c r="C274">
        <f t="shared" si="28"/>
        <v>0</v>
      </c>
      <c r="D274" s="68">
        <f t="shared" si="29"/>
        <v>0</v>
      </c>
    </row>
    <row r="275" spans="2:4" hidden="1" x14ac:dyDescent="0.2">
      <c r="B275">
        <f t="shared" si="27"/>
        <v>0</v>
      </c>
      <c r="C275">
        <f t="shared" si="28"/>
        <v>0</v>
      </c>
      <c r="D275" s="68">
        <f t="shared" si="29"/>
        <v>0</v>
      </c>
    </row>
    <row r="276" spans="2:4" hidden="1" x14ac:dyDescent="0.2">
      <c r="B276">
        <f t="shared" si="27"/>
        <v>0</v>
      </c>
      <c r="C276">
        <f t="shared" si="28"/>
        <v>0</v>
      </c>
      <c r="D276" s="68">
        <f t="shared" si="29"/>
        <v>0</v>
      </c>
    </row>
    <row r="277" spans="2:4" hidden="1" x14ac:dyDescent="0.2">
      <c r="B277">
        <f t="shared" si="27"/>
        <v>0</v>
      </c>
      <c r="C277">
        <f t="shared" si="28"/>
        <v>0</v>
      </c>
      <c r="D277" s="68">
        <f t="shared" si="29"/>
        <v>0</v>
      </c>
    </row>
    <row r="278" spans="2:4" hidden="1" x14ac:dyDescent="0.2">
      <c r="B278">
        <f t="shared" si="27"/>
        <v>0</v>
      </c>
      <c r="C278">
        <f t="shared" si="28"/>
        <v>0</v>
      </c>
      <c r="D278" s="68">
        <f t="shared" si="29"/>
        <v>0</v>
      </c>
    </row>
    <row r="279" spans="2:4" hidden="1" x14ac:dyDescent="0.2">
      <c r="B279">
        <f t="shared" si="27"/>
        <v>0</v>
      </c>
      <c r="C279">
        <f t="shared" si="28"/>
        <v>0</v>
      </c>
      <c r="D279" s="68">
        <f t="shared" si="29"/>
        <v>0</v>
      </c>
    </row>
    <row r="280" spans="2:4" hidden="1" x14ac:dyDescent="0.2">
      <c r="B280">
        <f t="shared" si="27"/>
        <v>0</v>
      </c>
      <c r="C280">
        <f t="shared" si="28"/>
        <v>0</v>
      </c>
      <c r="D280" s="68">
        <f t="shared" si="29"/>
        <v>0</v>
      </c>
    </row>
    <row r="281" spans="2:4" hidden="1" x14ac:dyDescent="0.2">
      <c r="B281">
        <f t="shared" si="27"/>
        <v>0</v>
      </c>
      <c r="C281">
        <f t="shared" si="28"/>
        <v>0</v>
      </c>
      <c r="D281" s="68">
        <f t="shared" si="29"/>
        <v>0</v>
      </c>
    </row>
    <row r="282" spans="2:4" hidden="1" x14ac:dyDescent="0.2">
      <c r="B282">
        <f t="shared" si="27"/>
        <v>0</v>
      </c>
      <c r="C282">
        <f t="shared" si="28"/>
        <v>0</v>
      </c>
      <c r="D282" s="68">
        <f t="shared" si="29"/>
        <v>0</v>
      </c>
    </row>
    <row r="283" spans="2:4" hidden="1" x14ac:dyDescent="0.2">
      <c r="B283">
        <f t="shared" si="27"/>
        <v>0</v>
      </c>
      <c r="C283">
        <f t="shared" si="28"/>
        <v>0</v>
      </c>
      <c r="D283" s="68">
        <f t="shared" si="29"/>
        <v>0</v>
      </c>
    </row>
    <row r="284" spans="2:4" hidden="1" x14ac:dyDescent="0.2">
      <c r="B284">
        <f t="shared" si="27"/>
        <v>0</v>
      </c>
      <c r="C284">
        <f t="shared" si="28"/>
        <v>0</v>
      </c>
      <c r="D284" s="68">
        <f t="shared" si="29"/>
        <v>0</v>
      </c>
    </row>
    <row r="285" spans="2:4" hidden="1" x14ac:dyDescent="0.2">
      <c r="B285">
        <f t="shared" si="27"/>
        <v>0</v>
      </c>
      <c r="C285">
        <f t="shared" si="28"/>
        <v>0</v>
      </c>
      <c r="D285" s="68">
        <f t="shared" si="29"/>
        <v>0</v>
      </c>
    </row>
    <row r="286" spans="2:4" hidden="1" x14ac:dyDescent="0.2">
      <c r="B286">
        <f t="shared" si="27"/>
        <v>0</v>
      </c>
      <c r="C286">
        <f t="shared" si="28"/>
        <v>0</v>
      </c>
      <c r="D286" s="68">
        <f t="shared" si="29"/>
        <v>0</v>
      </c>
    </row>
    <row r="287" spans="2:4" hidden="1" x14ac:dyDescent="0.2">
      <c r="B287">
        <f t="shared" ref="B287:B318" si="30">AD143</f>
        <v>0</v>
      </c>
      <c r="C287">
        <f t="shared" ref="C287:C318" si="31">AE143</f>
        <v>0</v>
      </c>
      <c r="D287" s="68">
        <f t="shared" ref="D287:D318" si="32">AF143</f>
        <v>0</v>
      </c>
    </row>
    <row r="288" spans="2:4" hidden="1" x14ac:dyDescent="0.2">
      <c r="B288">
        <f t="shared" si="30"/>
        <v>0</v>
      </c>
      <c r="C288">
        <f t="shared" si="31"/>
        <v>0</v>
      </c>
      <c r="D288" s="68">
        <f t="shared" si="32"/>
        <v>0</v>
      </c>
    </row>
    <row r="289" spans="2:67" s="68" customFormat="1" hidden="1" x14ac:dyDescent="0.2">
      <c r="B289">
        <f t="shared" si="30"/>
        <v>0</v>
      </c>
      <c r="C289">
        <f t="shared" si="31"/>
        <v>0</v>
      </c>
      <c r="D289" s="68">
        <f t="shared" si="32"/>
        <v>0</v>
      </c>
      <c r="H289" s="39"/>
      <c r="I289"/>
      <c r="J289"/>
      <c r="K289"/>
      <c r="L289" s="40"/>
      <c r="M289" s="39"/>
      <c r="N289"/>
      <c r="O289"/>
      <c r="P289"/>
      <c r="Q289"/>
      <c r="R289" s="84"/>
      <c r="S289"/>
      <c r="T289"/>
      <c r="U289"/>
      <c r="V289"/>
      <c r="W289" s="84"/>
      <c r="X289"/>
      <c r="Y289"/>
      <c r="Z289"/>
      <c r="AA289" s="85"/>
      <c r="AB289" s="84"/>
      <c r="AC289"/>
      <c r="AD289"/>
      <c r="AE289"/>
      <c r="AF289" s="85"/>
      <c r="AG289" s="84"/>
      <c r="AH289"/>
      <c r="AI289"/>
      <c r="AJ289"/>
      <c r="AK289" s="85"/>
      <c r="AL289" s="84"/>
      <c r="AM289"/>
      <c r="AN289"/>
      <c r="AO289"/>
      <c r="AP289" s="85"/>
      <c r="AQ289" s="84"/>
      <c r="AR289"/>
      <c r="AS289"/>
      <c r="AT289"/>
      <c r="AU289" s="85"/>
      <c r="AV289" s="84"/>
      <c r="AW289"/>
      <c r="AX289"/>
      <c r="AY289"/>
      <c r="AZ289" s="85"/>
      <c r="BA289" s="84"/>
      <c r="BB289"/>
      <c r="BC289"/>
      <c r="BD289"/>
      <c r="BE289" s="85"/>
      <c r="BF289" s="84"/>
      <c r="BG289"/>
      <c r="BH289"/>
      <c r="BI289"/>
      <c r="BJ289" s="85"/>
      <c r="BK289" s="84"/>
      <c r="BL289"/>
      <c r="BM289"/>
      <c r="BN289"/>
      <c r="BO289" s="85"/>
    </row>
    <row r="290" spans="2:67" s="68" customFormat="1" hidden="1" x14ac:dyDescent="0.2">
      <c r="B290">
        <f t="shared" si="30"/>
        <v>0</v>
      </c>
      <c r="C290">
        <f t="shared" si="31"/>
        <v>0</v>
      </c>
      <c r="D290" s="68">
        <f t="shared" si="32"/>
        <v>0</v>
      </c>
      <c r="H290" s="39"/>
      <c r="I290"/>
      <c r="J290"/>
      <c r="K290"/>
      <c r="L290" s="40"/>
      <c r="M290" s="39"/>
      <c r="N290"/>
      <c r="O290"/>
      <c r="P290"/>
      <c r="Q290"/>
      <c r="R290" s="84"/>
      <c r="S290"/>
      <c r="T290"/>
      <c r="U290"/>
      <c r="V290"/>
      <c r="W290" s="84"/>
      <c r="X290"/>
      <c r="Y290"/>
      <c r="Z290"/>
      <c r="AA290" s="85"/>
      <c r="AB290" s="84"/>
      <c r="AC290"/>
      <c r="AD290"/>
      <c r="AE290"/>
      <c r="AF290" s="85"/>
      <c r="AG290" s="84"/>
      <c r="AH290"/>
      <c r="AI290"/>
      <c r="AJ290"/>
      <c r="AK290" s="85"/>
      <c r="AL290" s="84"/>
      <c r="AM290"/>
      <c r="AN290"/>
      <c r="AO290"/>
      <c r="AP290" s="85"/>
      <c r="AQ290" s="84"/>
      <c r="AR290"/>
      <c r="AS290"/>
      <c r="AT290"/>
      <c r="AU290" s="85"/>
      <c r="AV290" s="84"/>
      <c r="AW290"/>
      <c r="AX290"/>
      <c r="AY290"/>
      <c r="AZ290" s="85"/>
      <c r="BA290" s="84"/>
      <c r="BB290"/>
      <c r="BC290"/>
      <c r="BD290"/>
      <c r="BE290" s="85"/>
      <c r="BF290" s="84"/>
      <c r="BG290"/>
      <c r="BH290"/>
      <c r="BI290"/>
      <c r="BJ290" s="85"/>
      <c r="BK290" s="84"/>
      <c r="BL290"/>
      <c r="BM290"/>
      <c r="BN290"/>
      <c r="BO290" s="85"/>
    </row>
    <row r="291" spans="2:67" s="68" customFormat="1" hidden="1" x14ac:dyDescent="0.2">
      <c r="B291">
        <f t="shared" si="30"/>
        <v>0</v>
      </c>
      <c r="C291">
        <f t="shared" si="31"/>
        <v>0</v>
      </c>
      <c r="D291" s="68">
        <f t="shared" si="32"/>
        <v>0</v>
      </c>
      <c r="H291" s="39"/>
      <c r="I291"/>
      <c r="J291"/>
      <c r="K291"/>
      <c r="L291" s="40"/>
      <c r="M291" s="39"/>
      <c r="N291"/>
      <c r="O291"/>
      <c r="P291"/>
      <c r="Q291"/>
      <c r="R291" s="84"/>
      <c r="S291"/>
      <c r="T291"/>
      <c r="U291"/>
      <c r="V291"/>
      <c r="W291" s="84"/>
      <c r="X291"/>
      <c r="Y291"/>
      <c r="Z291"/>
      <c r="AA291" s="85"/>
      <c r="AB291" s="84"/>
      <c r="AC291"/>
      <c r="AD291"/>
      <c r="AE291"/>
      <c r="AF291" s="85"/>
      <c r="AG291" s="84"/>
      <c r="AH291"/>
      <c r="AI291"/>
      <c r="AJ291"/>
      <c r="AK291" s="85"/>
      <c r="AL291" s="84"/>
      <c r="AM291"/>
      <c r="AN291"/>
      <c r="AO291"/>
      <c r="AP291" s="85"/>
      <c r="AQ291" s="84"/>
      <c r="AR291"/>
      <c r="AS291"/>
      <c r="AT291"/>
      <c r="AU291" s="85"/>
      <c r="AV291" s="84"/>
      <c r="AW291"/>
      <c r="AX291"/>
      <c r="AY291"/>
      <c r="AZ291" s="85"/>
      <c r="BA291" s="84"/>
      <c r="BB291"/>
      <c r="BC291"/>
      <c r="BD291"/>
      <c r="BE291" s="85"/>
      <c r="BF291" s="84"/>
      <c r="BG291"/>
      <c r="BH291"/>
      <c r="BI291"/>
      <c r="BJ291" s="85"/>
      <c r="BK291" s="84"/>
      <c r="BL291"/>
      <c r="BM291"/>
      <c r="BN291"/>
      <c r="BO291" s="85"/>
    </row>
    <row r="292" spans="2:67" s="68" customFormat="1" hidden="1" x14ac:dyDescent="0.2">
      <c r="B292">
        <f t="shared" si="30"/>
        <v>0</v>
      </c>
      <c r="C292">
        <f t="shared" si="31"/>
        <v>0</v>
      </c>
      <c r="D292" s="68">
        <f t="shared" si="32"/>
        <v>0</v>
      </c>
      <c r="H292" s="39"/>
      <c r="I292"/>
      <c r="J292"/>
      <c r="K292"/>
      <c r="L292" s="40"/>
      <c r="M292" s="39"/>
      <c r="N292"/>
      <c r="O292"/>
      <c r="P292"/>
      <c r="Q292"/>
      <c r="R292" s="84"/>
      <c r="S292"/>
      <c r="T292"/>
      <c r="U292"/>
      <c r="V292"/>
      <c r="W292" s="84"/>
      <c r="X292"/>
      <c r="Y292"/>
      <c r="Z292"/>
      <c r="AA292" s="85"/>
      <c r="AB292" s="84"/>
      <c r="AC292"/>
      <c r="AD292"/>
      <c r="AE292"/>
      <c r="AF292" s="85"/>
      <c r="AG292" s="84"/>
      <c r="AH292"/>
      <c r="AI292"/>
      <c r="AJ292"/>
      <c r="AK292" s="85"/>
      <c r="AL292" s="84"/>
      <c r="AM292"/>
      <c r="AN292"/>
      <c r="AO292"/>
      <c r="AP292" s="85"/>
      <c r="AQ292" s="84"/>
      <c r="AR292"/>
      <c r="AS292"/>
      <c r="AT292"/>
      <c r="AU292" s="85"/>
      <c r="AV292" s="84"/>
      <c r="AW292"/>
      <c r="AX292"/>
      <c r="AY292"/>
      <c r="AZ292" s="85"/>
      <c r="BA292" s="84"/>
      <c r="BB292"/>
      <c r="BC292"/>
      <c r="BD292"/>
      <c r="BE292" s="85"/>
      <c r="BF292" s="84"/>
      <c r="BG292"/>
      <c r="BH292"/>
      <c r="BI292"/>
      <c r="BJ292" s="85"/>
      <c r="BK292" s="84"/>
      <c r="BL292"/>
      <c r="BM292"/>
      <c r="BN292"/>
      <c r="BO292" s="85"/>
    </row>
    <row r="293" spans="2:67" s="68" customFormat="1" hidden="1" x14ac:dyDescent="0.2">
      <c r="B293">
        <f t="shared" si="30"/>
        <v>0</v>
      </c>
      <c r="C293">
        <f t="shared" si="31"/>
        <v>0</v>
      </c>
      <c r="D293" s="68">
        <f t="shared" si="32"/>
        <v>0</v>
      </c>
      <c r="H293" s="39"/>
      <c r="I293"/>
      <c r="J293"/>
      <c r="K293"/>
      <c r="L293" s="40"/>
      <c r="M293" s="39"/>
      <c r="N293"/>
      <c r="O293"/>
      <c r="P293"/>
      <c r="Q293"/>
      <c r="R293" s="84"/>
      <c r="S293"/>
      <c r="T293"/>
      <c r="U293"/>
      <c r="V293"/>
      <c r="W293" s="84"/>
      <c r="X293"/>
      <c r="Y293"/>
      <c r="Z293"/>
      <c r="AA293" s="85"/>
      <c r="AB293" s="84"/>
      <c r="AC293"/>
      <c r="AD293"/>
      <c r="AE293"/>
      <c r="AF293" s="85"/>
      <c r="AG293" s="84"/>
      <c r="AH293"/>
      <c r="AI293"/>
      <c r="AJ293"/>
      <c r="AK293" s="85"/>
      <c r="AL293" s="84"/>
      <c r="AM293"/>
      <c r="AN293"/>
      <c r="AO293"/>
      <c r="AP293" s="85"/>
      <c r="AQ293" s="84"/>
      <c r="AR293"/>
      <c r="AS293"/>
      <c r="AT293"/>
      <c r="AU293" s="85"/>
      <c r="AV293" s="84"/>
      <c r="AW293"/>
      <c r="AX293"/>
      <c r="AY293"/>
      <c r="AZ293" s="85"/>
      <c r="BA293" s="84"/>
      <c r="BB293"/>
      <c r="BC293"/>
      <c r="BD293"/>
      <c r="BE293" s="85"/>
      <c r="BF293" s="84"/>
      <c r="BG293"/>
      <c r="BH293"/>
      <c r="BI293"/>
      <c r="BJ293" s="85"/>
      <c r="BK293" s="84"/>
      <c r="BL293"/>
      <c r="BM293"/>
      <c r="BN293"/>
      <c r="BO293" s="85"/>
    </row>
    <row r="294" spans="2:67" s="68" customFormat="1" hidden="1" x14ac:dyDescent="0.2">
      <c r="B294">
        <f t="shared" si="30"/>
        <v>0</v>
      </c>
      <c r="C294">
        <f t="shared" si="31"/>
        <v>0</v>
      </c>
      <c r="D294" s="68">
        <f t="shared" si="32"/>
        <v>0</v>
      </c>
      <c r="H294" s="39"/>
      <c r="I294"/>
      <c r="J294"/>
      <c r="K294"/>
      <c r="L294" s="40"/>
      <c r="M294" s="39"/>
      <c r="N294"/>
      <c r="O294"/>
      <c r="P294"/>
      <c r="Q294"/>
      <c r="R294" s="84"/>
      <c r="S294"/>
      <c r="T294"/>
      <c r="U294"/>
      <c r="V294"/>
      <c r="W294" s="84"/>
      <c r="X294"/>
      <c r="Y294"/>
      <c r="Z294"/>
      <c r="AA294" s="85"/>
      <c r="AB294" s="84"/>
      <c r="AC294"/>
      <c r="AD294"/>
      <c r="AE294"/>
      <c r="AF294" s="85"/>
      <c r="AG294" s="84"/>
      <c r="AH294"/>
      <c r="AI294"/>
      <c r="AJ294"/>
      <c r="AK294" s="85"/>
      <c r="AL294" s="84"/>
      <c r="AM294"/>
      <c r="AN294"/>
      <c r="AO294"/>
      <c r="AP294" s="85"/>
      <c r="AQ294" s="84"/>
      <c r="AR294"/>
      <c r="AS294"/>
      <c r="AT294"/>
      <c r="AU294" s="85"/>
      <c r="AV294" s="84"/>
      <c r="AW294"/>
      <c r="AX294"/>
      <c r="AY294"/>
      <c r="AZ294" s="85"/>
      <c r="BA294" s="84"/>
      <c r="BB294"/>
      <c r="BC294"/>
      <c r="BD294"/>
      <c r="BE294" s="85"/>
      <c r="BF294" s="84"/>
      <c r="BG294"/>
      <c r="BH294"/>
      <c r="BI294"/>
      <c r="BJ294" s="85"/>
      <c r="BK294" s="84"/>
      <c r="BL294"/>
      <c r="BM294"/>
      <c r="BN294"/>
      <c r="BO294" s="85"/>
    </row>
    <row r="295" spans="2:67" s="68" customFormat="1" hidden="1" x14ac:dyDescent="0.2">
      <c r="B295">
        <f t="shared" si="30"/>
        <v>0</v>
      </c>
      <c r="C295">
        <f t="shared" si="31"/>
        <v>0</v>
      </c>
      <c r="D295" s="68">
        <f t="shared" si="32"/>
        <v>0</v>
      </c>
      <c r="H295" s="39"/>
      <c r="I295"/>
      <c r="J295"/>
      <c r="K295"/>
      <c r="L295" s="40"/>
      <c r="M295" s="39"/>
      <c r="N295"/>
      <c r="O295"/>
      <c r="P295"/>
      <c r="Q295"/>
      <c r="R295" s="84"/>
      <c r="S295"/>
      <c r="T295"/>
      <c r="U295"/>
      <c r="V295"/>
      <c r="W295" s="84"/>
      <c r="X295"/>
      <c r="Y295"/>
      <c r="Z295"/>
      <c r="AA295" s="85"/>
      <c r="AB295" s="84"/>
      <c r="AC295"/>
      <c r="AD295"/>
      <c r="AE295"/>
      <c r="AF295" s="85"/>
      <c r="AG295" s="84"/>
      <c r="AH295"/>
      <c r="AI295"/>
      <c r="AJ295"/>
      <c r="AK295" s="85"/>
      <c r="AL295" s="84"/>
      <c r="AM295"/>
      <c r="AN295"/>
      <c r="AO295"/>
      <c r="AP295" s="85"/>
      <c r="AQ295" s="84"/>
      <c r="AR295"/>
      <c r="AS295"/>
      <c r="AT295"/>
      <c r="AU295" s="85"/>
      <c r="AV295" s="84"/>
      <c r="AW295"/>
      <c r="AX295"/>
      <c r="AY295"/>
      <c r="AZ295" s="85"/>
      <c r="BA295" s="84"/>
      <c r="BB295"/>
      <c r="BC295"/>
      <c r="BD295"/>
      <c r="BE295" s="85"/>
      <c r="BF295" s="84"/>
      <c r="BG295"/>
      <c r="BH295"/>
      <c r="BI295"/>
      <c r="BJ295" s="85"/>
      <c r="BK295" s="84"/>
      <c r="BL295"/>
      <c r="BM295"/>
      <c r="BN295"/>
      <c r="BO295" s="85"/>
    </row>
    <row r="296" spans="2:67" s="68" customFormat="1" hidden="1" x14ac:dyDescent="0.2">
      <c r="B296">
        <f t="shared" si="30"/>
        <v>0</v>
      </c>
      <c r="C296">
        <f t="shared" si="31"/>
        <v>0</v>
      </c>
      <c r="D296" s="68">
        <f t="shared" si="32"/>
        <v>0</v>
      </c>
      <c r="H296" s="39"/>
      <c r="I296"/>
      <c r="J296"/>
      <c r="K296"/>
      <c r="L296" s="40"/>
      <c r="M296" s="39"/>
      <c r="N296"/>
      <c r="O296"/>
      <c r="P296"/>
      <c r="Q296"/>
      <c r="R296" s="84"/>
      <c r="S296"/>
      <c r="T296"/>
      <c r="U296"/>
      <c r="V296"/>
      <c r="W296" s="84"/>
      <c r="X296"/>
      <c r="Y296"/>
      <c r="Z296"/>
      <c r="AA296" s="85"/>
      <c r="AB296" s="84"/>
      <c r="AC296"/>
      <c r="AD296"/>
      <c r="AE296"/>
      <c r="AF296" s="85"/>
      <c r="AG296" s="84"/>
      <c r="AH296"/>
      <c r="AI296"/>
      <c r="AJ296"/>
      <c r="AK296" s="85"/>
      <c r="AL296" s="84"/>
      <c r="AM296"/>
      <c r="AN296"/>
      <c r="AO296"/>
      <c r="AP296" s="85"/>
      <c r="AQ296" s="84"/>
      <c r="AR296"/>
      <c r="AS296"/>
      <c r="AT296"/>
      <c r="AU296" s="85"/>
      <c r="AV296" s="84"/>
      <c r="AW296"/>
      <c r="AX296"/>
      <c r="AY296"/>
      <c r="AZ296" s="85"/>
      <c r="BA296" s="84"/>
      <c r="BB296"/>
      <c r="BC296"/>
      <c r="BD296"/>
      <c r="BE296" s="85"/>
      <c r="BF296" s="84"/>
      <c r="BG296"/>
      <c r="BH296"/>
      <c r="BI296"/>
      <c r="BJ296" s="85"/>
      <c r="BK296" s="84"/>
      <c r="BL296"/>
      <c r="BM296"/>
      <c r="BN296"/>
      <c r="BO296" s="85"/>
    </row>
    <row r="297" spans="2:67" s="68" customFormat="1" hidden="1" x14ac:dyDescent="0.2">
      <c r="B297">
        <f t="shared" si="30"/>
        <v>0</v>
      </c>
      <c r="C297">
        <f t="shared" si="31"/>
        <v>0</v>
      </c>
      <c r="D297" s="68">
        <f t="shared" si="32"/>
        <v>0</v>
      </c>
      <c r="H297" s="39"/>
      <c r="I297"/>
      <c r="J297"/>
      <c r="K297"/>
      <c r="L297" s="40"/>
      <c r="M297" s="39"/>
      <c r="N297"/>
      <c r="O297"/>
      <c r="P297"/>
      <c r="Q297"/>
      <c r="R297" s="84"/>
      <c r="S297"/>
      <c r="T297"/>
      <c r="U297"/>
      <c r="V297"/>
      <c r="W297" s="84"/>
      <c r="X297"/>
      <c r="Y297"/>
      <c r="Z297"/>
      <c r="AA297" s="85"/>
      <c r="AB297" s="84"/>
      <c r="AC297"/>
      <c r="AD297"/>
      <c r="AE297"/>
      <c r="AF297" s="85"/>
      <c r="AG297" s="84"/>
      <c r="AH297"/>
      <c r="AI297"/>
      <c r="AJ297"/>
      <c r="AK297" s="85"/>
      <c r="AL297" s="84"/>
      <c r="AM297"/>
      <c r="AN297"/>
      <c r="AO297"/>
      <c r="AP297" s="85"/>
      <c r="AQ297" s="84"/>
      <c r="AR297"/>
      <c r="AS297"/>
      <c r="AT297"/>
      <c r="AU297" s="85"/>
      <c r="AV297" s="84"/>
      <c r="AW297"/>
      <c r="AX297"/>
      <c r="AY297"/>
      <c r="AZ297" s="85"/>
      <c r="BA297" s="84"/>
      <c r="BB297"/>
      <c r="BC297"/>
      <c r="BD297"/>
      <c r="BE297" s="85"/>
      <c r="BF297" s="84"/>
      <c r="BG297"/>
      <c r="BH297"/>
      <c r="BI297"/>
      <c r="BJ297" s="85"/>
      <c r="BK297" s="84"/>
      <c r="BL297"/>
      <c r="BM297"/>
      <c r="BN297"/>
      <c r="BO297" s="85"/>
    </row>
    <row r="298" spans="2:67" s="68" customFormat="1" hidden="1" x14ac:dyDescent="0.2">
      <c r="B298">
        <f t="shared" si="30"/>
        <v>0</v>
      </c>
      <c r="C298">
        <f t="shared" si="31"/>
        <v>0</v>
      </c>
      <c r="D298" s="68">
        <f t="shared" si="32"/>
        <v>0</v>
      </c>
      <c r="H298" s="39"/>
      <c r="I298"/>
      <c r="J298"/>
      <c r="K298"/>
      <c r="L298" s="40"/>
      <c r="M298" s="39"/>
      <c r="N298"/>
      <c r="O298"/>
      <c r="P298"/>
      <c r="Q298"/>
      <c r="R298" s="84"/>
      <c r="S298"/>
      <c r="T298"/>
      <c r="U298"/>
      <c r="V298"/>
      <c r="W298" s="84"/>
      <c r="X298"/>
      <c r="Y298"/>
      <c r="Z298"/>
      <c r="AA298" s="85"/>
      <c r="AB298" s="84"/>
      <c r="AC298"/>
      <c r="AD298"/>
      <c r="AE298"/>
      <c r="AF298" s="85"/>
      <c r="AG298" s="84"/>
      <c r="AH298"/>
      <c r="AI298"/>
      <c r="AJ298"/>
      <c r="AK298" s="85"/>
      <c r="AL298" s="84"/>
      <c r="AM298"/>
      <c r="AN298"/>
      <c r="AO298"/>
      <c r="AP298" s="85"/>
      <c r="AQ298" s="84"/>
      <c r="AR298"/>
      <c r="AS298"/>
      <c r="AT298"/>
      <c r="AU298" s="85"/>
      <c r="AV298" s="84"/>
      <c r="AW298"/>
      <c r="AX298"/>
      <c r="AY298"/>
      <c r="AZ298" s="85"/>
      <c r="BA298" s="84"/>
      <c r="BB298"/>
      <c r="BC298"/>
      <c r="BD298"/>
      <c r="BE298" s="85"/>
      <c r="BF298" s="84"/>
      <c r="BG298"/>
      <c r="BH298"/>
      <c r="BI298"/>
      <c r="BJ298" s="85"/>
      <c r="BK298" s="84"/>
      <c r="BL298"/>
      <c r="BM298"/>
      <c r="BN298"/>
      <c r="BO298" s="85"/>
    </row>
    <row r="299" spans="2:67" s="68" customFormat="1" hidden="1" x14ac:dyDescent="0.2">
      <c r="B299">
        <f t="shared" si="30"/>
        <v>0</v>
      </c>
      <c r="C299">
        <f t="shared" si="31"/>
        <v>0</v>
      </c>
      <c r="D299" s="68">
        <f t="shared" si="32"/>
        <v>0</v>
      </c>
      <c r="H299" s="39"/>
      <c r="I299"/>
      <c r="J299"/>
      <c r="K299"/>
      <c r="L299" s="40"/>
      <c r="M299" s="39"/>
      <c r="N299"/>
      <c r="O299"/>
      <c r="P299"/>
      <c r="Q299"/>
      <c r="R299" s="84"/>
      <c r="S299"/>
      <c r="T299"/>
      <c r="U299"/>
      <c r="V299"/>
      <c r="W299" s="84"/>
      <c r="X299"/>
      <c r="Y299"/>
      <c r="Z299"/>
      <c r="AA299" s="85"/>
      <c r="AB299" s="84"/>
      <c r="AC299"/>
      <c r="AD299"/>
      <c r="AE299"/>
      <c r="AF299" s="85"/>
      <c r="AG299" s="84"/>
      <c r="AH299"/>
      <c r="AI299"/>
      <c r="AJ299"/>
      <c r="AK299" s="85"/>
      <c r="AL299" s="84"/>
      <c r="AM299"/>
      <c r="AN299"/>
      <c r="AO299"/>
      <c r="AP299" s="85"/>
      <c r="AQ299" s="84"/>
      <c r="AR299"/>
      <c r="AS299"/>
      <c r="AT299"/>
      <c r="AU299" s="85"/>
      <c r="AV299" s="84"/>
      <c r="AW299"/>
      <c r="AX299"/>
      <c r="AY299"/>
      <c r="AZ299" s="85"/>
      <c r="BA299" s="84"/>
      <c r="BB299"/>
      <c r="BC299"/>
      <c r="BD299"/>
      <c r="BE299" s="85"/>
      <c r="BF299" s="84"/>
      <c r="BG299"/>
      <c r="BH299"/>
      <c r="BI299"/>
      <c r="BJ299" s="85"/>
      <c r="BK299" s="84"/>
      <c r="BL299"/>
      <c r="BM299"/>
      <c r="BN299"/>
      <c r="BO299" s="85"/>
    </row>
    <row r="300" spans="2:67" s="68" customFormat="1" hidden="1" x14ac:dyDescent="0.2">
      <c r="B300">
        <f t="shared" si="30"/>
        <v>0</v>
      </c>
      <c r="C300">
        <f t="shared" si="31"/>
        <v>0</v>
      </c>
      <c r="D300" s="68">
        <f t="shared" si="32"/>
        <v>0</v>
      </c>
      <c r="H300" s="39"/>
      <c r="I300"/>
      <c r="J300"/>
      <c r="K300"/>
      <c r="L300" s="40"/>
      <c r="M300" s="39"/>
      <c r="N300"/>
      <c r="O300"/>
      <c r="P300"/>
      <c r="Q300"/>
      <c r="R300" s="84"/>
      <c r="S300"/>
      <c r="T300"/>
      <c r="U300"/>
      <c r="V300"/>
      <c r="W300" s="84"/>
      <c r="X300"/>
      <c r="Y300"/>
      <c r="Z300"/>
      <c r="AA300" s="85"/>
      <c r="AB300" s="84"/>
      <c r="AC300"/>
      <c r="AD300"/>
      <c r="AE300"/>
      <c r="AF300" s="85"/>
      <c r="AG300" s="84"/>
      <c r="AH300"/>
      <c r="AI300"/>
      <c r="AJ300"/>
      <c r="AK300" s="85"/>
      <c r="AL300" s="84"/>
      <c r="AM300"/>
      <c r="AN300"/>
      <c r="AO300"/>
      <c r="AP300" s="85"/>
      <c r="AQ300" s="84"/>
      <c r="AR300"/>
      <c r="AS300"/>
      <c r="AT300"/>
      <c r="AU300" s="85"/>
      <c r="AV300" s="84"/>
      <c r="AW300"/>
      <c r="AX300"/>
      <c r="AY300"/>
      <c r="AZ300" s="85"/>
      <c r="BA300" s="84"/>
      <c r="BB300"/>
      <c r="BC300"/>
      <c r="BD300"/>
      <c r="BE300" s="85"/>
      <c r="BF300" s="84"/>
      <c r="BG300"/>
      <c r="BH300"/>
      <c r="BI300"/>
      <c r="BJ300" s="85"/>
      <c r="BK300" s="84"/>
      <c r="BL300"/>
      <c r="BM300"/>
      <c r="BN300"/>
      <c r="BO300" s="85"/>
    </row>
    <row r="301" spans="2:67" s="68" customFormat="1" hidden="1" x14ac:dyDescent="0.2">
      <c r="B301">
        <f t="shared" si="30"/>
        <v>0</v>
      </c>
      <c r="C301">
        <f t="shared" si="31"/>
        <v>0</v>
      </c>
      <c r="D301" s="68">
        <f t="shared" si="32"/>
        <v>0</v>
      </c>
      <c r="H301" s="39"/>
      <c r="I301"/>
      <c r="J301"/>
      <c r="K301"/>
      <c r="L301" s="40"/>
      <c r="M301" s="39"/>
      <c r="N301"/>
      <c r="O301"/>
      <c r="P301"/>
      <c r="Q301"/>
      <c r="R301" s="84"/>
      <c r="S301"/>
      <c r="T301"/>
      <c r="U301"/>
      <c r="V301"/>
      <c r="W301" s="84"/>
      <c r="X301"/>
      <c r="Y301"/>
      <c r="Z301"/>
      <c r="AA301" s="85"/>
      <c r="AB301" s="84"/>
      <c r="AC301"/>
      <c r="AD301"/>
      <c r="AE301"/>
      <c r="AF301" s="85"/>
      <c r="AG301" s="84"/>
      <c r="AH301"/>
      <c r="AI301"/>
      <c r="AJ301"/>
      <c r="AK301" s="85"/>
      <c r="AL301" s="84"/>
      <c r="AM301"/>
      <c r="AN301"/>
      <c r="AO301"/>
      <c r="AP301" s="85"/>
      <c r="AQ301" s="84"/>
      <c r="AR301"/>
      <c r="AS301"/>
      <c r="AT301"/>
      <c r="AU301" s="85"/>
      <c r="AV301" s="84"/>
      <c r="AW301"/>
      <c r="AX301"/>
      <c r="AY301"/>
      <c r="AZ301" s="85"/>
      <c r="BA301" s="84"/>
      <c r="BB301"/>
      <c r="BC301"/>
      <c r="BD301"/>
      <c r="BE301" s="85"/>
      <c r="BF301" s="84"/>
      <c r="BG301"/>
      <c r="BH301"/>
      <c r="BI301"/>
      <c r="BJ301" s="85"/>
      <c r="BK301" s="84"/>
      <c r="BL301"/>
      <c r="BM301"/>
      <c r="BN301"/>
      <c r="BO301" s="85"/>
    </row>
    <row r="302" spans="2:67" s="68" customFormat="1" hidden="1" x14ac:dyDescent="0.2">
      <c r="B302">
        <f t="shared" si="30"/>
        <v>0</v>
      </c>
      <c r="C302">
        <f t="shared" si="31"/>
        <v>0</v>
      </c>
      <c r="D302" s="68">
        <f t="shared" si="32"/>
        <v>0</v>
      </c>
      <c r="H302" s="39"/>
      <c r="I302"/>
      <c r="J302"/>
      <c r="K302"/>
      <c r="L302" s="40"/>
      <c r="M302" s="39"/>
      <c r="N302"/>
      <c r="O302"/>
      <c r="P302"/>
      <c r="Q302"/>
      <c r="R302" s="84"/>
      <c r="S302"/>
      <c r="T302"/>
      <c r="U302"/>
      <c r="V302"/>
      <c r="W302" s="84"/>
      <c r="X302"/>
      <c r="Y302"/>
      <c r="Z302"/>
      <c r="AA302" s="85"/>
      <c r="AB302" s="84"/>
      <c r="AC302"/>
      <c r="AD302"/>
      <c r="AE302"/>
      <c r="AF302" s="85"/>
      <c r="AG302" s="84"/>
      <c r="AH302"/>
      <c r="AI302"/>
      <c r="AJ302"/>
      <c r="AK302" s="85"/>
      <c r="AL302" s="84"/>
      <c r="AM302"/>
      <c r="AN302"/>
      <c r="AO302"/>
      <c r="AP302" s="85"/>
      <c r="AQ302" s="84"/>
      <c r="AR302"/>
      <c r="AS302"/>
      <c r="AT302"/>
      <c r="AU302" s="85"/>
      <c r="AV302" s="84"/>
      <c r="AW302"/>
      <c r="AX302"/>
      <c r="AY302"/>
      <c r="AZ302" s="85"/>
      <c r="BA302" s="84"/>
      <c r="BB302"/>
      <c r="BC302"/>
      <c r="BD302"/>
      <c r="BE302" s="85"/>
      <c r="BF302" s="84"/>
      <c r="BG302"/>
      <c r="BH302"/>
      <c r="BI302"/>
      <c r="BJ302" s="85"/>
      <c r="BK302" s="84"/>
      <c r="BL302"/>
      <c r="BM302"/>
      <c r="BN302"/>
      <c r="BO302" s="85"/>
    </row>
    <row r="303" spans="2:67" s="68" customFormat="1" hidden="1" x14ac:dyDescent="0.2">
      <c r="B303">
        <f t="shared" si="30"/>
        <v>0</v>
      </c>
      <c r="C303">
        <f t="shared" si="31"/>
        <v>0</v>
      </c>
      <c r="D303" s="68">
        <f t="shared" si="32"/>
        <v>0</v>
      </c>
      <c r="H303" s="39"/>
      <c r="I303"/>
      <c r="J303"/>
      <c r="K303"/>
      <c r="L303" s="40"/>
      <c r="M303" s="39"/>
      <c r="N303"/>
      <c r="O303"/>
      <c r="P303"/>
      <c r="Q303"/>
      <c r="R303" s="84"/>
      <c r="S303"/>
      <c r="T303"/>
      <c r="U303"/>
      <c r="V303"/>
      <c r="W303" s="84"/>
      <c r="X303"/>
      <c r="Y303"/>
      <c r="Z303"/>
      <c r="AA303" s="85"/>
      <c r="AB303" s="84"/>
      <c r="AC303"/>
      <c r="AD303"/>
      <c r="AE303"/>
      <c r="AF303" s="85"/>
      <c r="AG303" s="84"/>
      <c r="AH303"/>
      <c r="AI303"/>
      <c r="AJ303"/>
      <c r="AK303" s="85"/>
      <c r="AL303" s="84"/>
      <c r="AM303"/>
      <c r="AN303"/>
      <c r="AO303"/>
      <c r="AP303" s="85"/>
      <c r="AQ303" s="84"/>
      <c r="AR303"/>
      <c r="AS303"/>
      <c r="AT303"/>
      <c r="AU303" s="85"/>
      <c r="AV303" s="84"/>
      <c r="AW303"/>
      <c r="AX303"/>
      <c r="AY303"/>
      <c r="AZ303" s="85"/>
      <c r="BA303" s="84"/>
      <c r="BB303"/>
      <c r="BC303"/>
      <c r="BD303"/>
      <c r="BE303" s="85"/>
      <c r="BF303" s="84"/>
      <c r="BG303"/>
      <c r="BH303"/>
      <c r="BI303"/>
      <c r="BJ303" s="85"/>
      <c r="BK303" s="84"/>
      <c r="BL303"/>
      <c r="BM303"/>
      <c r="BN303"/>
      <c r="BO303" s="85"/>
    </row>
    <row r="304" spans="2:67" s="68" customFormat="1" hidden="1" x14ac:dyDescent="0.2">
      <c r="B304">
        <f t="shared" si="30"/>
        <v>0</v>
      </c>
      <c r="C304">
        <f t="shared" si="31"/>
        <v>0</v>
      </c>
      <c r="D304" s="68">
        <f t="shared" si="32"/>
        <v>0</v>
      </c>
      <c r="H304" s="39"/>
      <c r="I304"/>
      <c r="J304"/>
      <c r="K304"/>
      <c r="L304" s="40"/>
      <c r="M304" s="39"/>
      <c r="N304"/>
      <c r="O304"/>
      <c r="P304"/>
      <c r="Q304"/>
      <c r="R304" s="84"/>
      <c r="S304"/>
      <c r="T304"/>
      <c r="U304"/>
      <c r="V304"/>
      <c r="W304" s="84"/>
      <c r="X304"/>
      <c r="Y304"/>
      <c r="Z304"/>
      <c r="AA304" s="85"/>
      <c r="AB304" s="84"/>
      <c r="AC304"/>
      <c r="AD304"/>
      <c r="AE304"/>
      <c r="AF304" s="85"/>
      <c r="AG304" s="84"/>
      <c r="AH304"/>
      <c r="AI304"/>
      <c r="AJ304"/>
      <c r="AK304" s="85"/>
      <c r="AL304" s="84"/>
      <c r="AM304"/>
      <c r="AN304"/>
      <c r="AO304"/>
      <c r="AP304" s="85"/>
      <c r="AQ304" s="84"/>
      <c r="AR304"/>
      <c r="AS304"/>
      <c r="AT304"/>
      <c r="AU304" s="85"/>
      <c r="AV304" s="84"/>
      <c r="AW304"/>
      <c r="AX304"/>
      <c r="AY304"/>
      <c r="AZ304" s="85"/>
      <c r="BA304" s="84"/>
      <c r="BB304"/>
      <c r="BC304"/>
      <c r="BD304"/>
      <c r="BE304" s="85"/>
      <c r="BF304" s="84"/>
      <c r="BG304"/>
      <c r="BH304"/>
      <c r="BI304"/>
      <c r="BJ304" s="85"/>
      <c r="BK304" s="84"/>
      <c r="BL304"/>
      <c r="BM304"/>
      <c r="BN304"/>
      <c r="BO304" s="85"/>
    </row>
    <row r="305" spans="2:67" s="68" customFormat="1" hidden="1" x14ac:dyDescent="0.2">
      <c r="B305">
        <f t="shared" si="30"/>
        <v>0</v>
      </c>
      <c r="C305">
        <f t="shared" si="31"/>
        <v>0</v>
      </c>
      <c r="D305" s="68">
        <f t="shared" si="32"/>
        <v>0</v>
      </c>
      <c r="H305" s="39"/>
      <c r="I305"/>
      <c r="J305"/>
      <c r="K305"/>
      <c r="L305" s="40"/>
      <c r="M305" s="39"/>
      <c r="N305"/>
      <c r="O305"/>
      <c r="P305"/>
      <c r="Q305"/>
      <c r="R305" s="84"/>
      <c r="S305"/>
      <c r="T305"/>
      <c r="U305"/>
      <c r="V305"/>
      <c r="W305" s="84"/>
      <c r="X305"/>
      <c r="Y305"/>
      <c r="Z305"/>
      <c r="AA305" s="85"/>
      <c r="AB305" s="84"/>
      <c r="AC305"/>
      <c r="AD305"/>
      <c r="AE305"/>
      <c r="AF305" s="85"/>
      <c r="AG305" s="84"/>
      <c r="AH305"/>
      <c r="AI305"/>
      <c r="AJ305"/>
      <c r="AK305" s="85"/>
      <c r="AL305" s="84"/>
      <c r="AM305"/>
      <c r="AN305"/>
      <c r="AO305"/>
      <c r="AP305" s="85"/>
      <c r="AQ305" s="84"/>
      <c r="AR305"/>
      <c r="AS305"/>
      <c r="AT305"/>
      <c r="AU305" s="85"/>
      <c r="AV305" s="84"/>
      <c r="AW305"/>
      <c r="AX305"/>
      <c r="AY305"/>
      <c r="AZ305" s="85"/>
      <c r="BA305" s="84"/>
      <c r="BB305"/>
      <c r="BC305"/>
      <c r="BD305"/>
      <c r="BE305" s="85"/>
      <c r="BF305" s="84"/>
      <c r="BG305"/>
      <c r="BH305"/>
      <c r="BI305"/>
      <c r="BJ305" s="85"/>
      <c r="BK305" s="84"/>
      <c r="BL305"/>
      <c r="BM305"/>
      <c r="BN305"/>
      <c r="BO305" s="85"/>
    </row>
    <row r="306" spans="2:67" s="68" customFormat="1" hidden="1" x14ac:dyDescent="0.2">
      <c r="B306">
        <f t="shared" si="30"/>
        <v>0</v>
      </c>
      <c r="C306">
        <f t="shared" si="31"/>
        <v>0</v>
      </c>
      <c r="D306" s="68">
        <f t="shared" si="32"/>
        <v>0</v>
      </c>
      <c r="H306" s="39"/>
      <c r="I306"/>
      <c r="J306"/>
      <c r="K306"/>
      <c r="L306" s="40"/>
      <c r="M306" s="39"/>
      <c r="N306"/>
      <c r="O306"/>
      <c r="P306"/>
      <c r="Q306"/>
      <c r="R306" s="84"/>
      <c r="S306"/>
      <c r="T306"/>
      <c r="U306"/>
      <c r="V306"/>
      <c r="W306" s="84"/>
      <c r="X306"/>
      <c r="Y306"/>
      <c r="Z306"/>
      <c r="AA306" s="85"/>
      <c r="AB306" s="84"/>
      <c r="AC306"/>
      <c r="AD306"/>
      <c r="AE306"/>
      <c r="AF306" s="85"/>
      <c r="AG306" s="84"/>
      <c r="AH306"/>
      <c r="AI306"/>
      <c r="AJ306"/>
      <c r="AK306" s="85"/>
      <c r="AL306" s="84"/>
      <c r="AM306"/>
      <c r="AN306"/>
      <c r="AO306"/>
      <c r="AP306" s="85"/>
      <c r="AQ306" s="84"/>
      <c r="AR306"/>
      <c r="AS306"/>
      <c r="AT306"/>
      <c r="AU306" s="85"/>
      <c r="AV306" s="84"/>
      <c r="AW306"/>
      <c r="AX306"/>
      <c r="AY306"/>
      <c r="AZ306" s="85"/>
      <c r="BA306" s="84"/>
      <c r="BB306"/>
      <c r="BC306"/>
      <c r="BD306"/>
      <c r="BE306" s="85"/>
      <c r="BF306" s="84"/>
      <c r="BG306"/>
      <c r="BH306"/>
      <c r="BI306"/>
      <c r="BJ306" s="85"/>
      <c r="BK306" s="84"/>
      <c r="BL306"/>
      <c r="BM306"/>
      <c r="BN306"/>
      <c r="BO306" s="85"/>
    </row>
    <row r="307" spans="2:67" s="68" customFormat="1" hidden="1" x14ac:dyDescent="0.2">
      <c r="B307">
        <f t="shared" si="30"/>
        <v>0</v>
      </c>
      <c r="C307">
        <f t="shared" si="31"/>
        <v>0</v>
      </c>
      <c r="D307" s="68">
        <f t="shared" si="32"/>
        <v>0</v>
      </c>
      <c r="H307" s="39"/>
      <c r="I307"/>
      <c r="J307"/>
      <c r="K307"/>
      <c r="L307" s="40"/>
      <c r="M307" s="39"/>
      <c r="N307"/>
      <c r="O307"/>
      <c r="P307"/>
      <c r="Q307"/>
      <c r="R307" s="84"/>
      <c r="S307"/>
      <c r="T307"/>
      <c r="U307"/>
      <c r="V307"/>
      <c r="W307" s="84"/>
      <c r="X307"/>
      <c r="Y307"/>
      <c r="Z307"/>
      <c r="AA307" s="85"/>
      <c r="AB307" s="84"/>
      <c r="AC307"/>
      <c r="AD307"/>
      <c r="AE307"/>
      <c r="AF307" s="85"/>
      <c r="AG307" s="84"/>
      <c r="AH307"/>
      <c r="AI307"/>
      <c r="AJ307"/>
      <c r="AK307" s="85"/>
      <c r="AL307" s="84"/>
      <c r="AM307"/>
      <c r="AN307"/>
      <c r="AO307"/>
      <c r="AP307" s="85"/>
      <c r="AQ307" s="84"/>
      <c r="AR307"/>
      <c r="AS307"/>
      <c r="AT307"/>
      <c r="AU307" s="85"/>
      <c r="AV307" s="84"/>
      <c r="AW307"/>
      <c r="AX307"/>
      <c r="AY307"/>
      <c r="AZ307" s="85"/>
      <c r="BA307" s="84"/>
      <c r="BB307"/>
      <c r="BC307"/>
      <c r="BD307"/>
      <c r="BE307" s="85"/>
      <c r="BF307" s="84"/>
      <c r="BG307"/>
      <c r="BH307"/>
      <c r="BI307"/>
      <c r="BJ307" s="85"/>
      <c r="BK307" s="84"/>
      <c r="BL307"/>
      <c r="BM307"/>
      <c r="BN307"/>
      <c r="BO307" s="85"/>
    </row>
    <row r="308" spans="2:67" s="68" customFormat="1" hidden="1" x14ac:dyDescent="0.2">
      <c r="B308">
        <f t="shared" si="30"/>
        <v>0</v>
      </c>
      <c r="C308">
        <f t="shared" si="31"/>
        <v>0</v>
      </c>
      <c r="D308" s="68">
        <f t="shared" si="32"/>
        <v>0</v>
      </c>
      <c r="H308" s="39"/>
      <c r="I308"/>
      <c r="J308"/>
      <c r="K308"/>
      <c r="L308" s="40"/>
      <c r="M308" s="39"/>
      <c r="N308"/>
      <c r="O308"/>
      <c r="P308"/>
      <c r="Q308"/>
      <c r="R308" s="84"/>
      <c r="S308"/>
      <c r="T308"/>
      <c r="U308"/>
      <c r="V308"/>
      <c r="W308" s="84"/>
      <c r="X308"/>
      <c r="Y308"/>
      <c r="Z308"/>
      <c r="AA308" s="85"/>
      <c r="AB308" s="84"/>
      <c r="AC308"/>
      <c r="AD308"/>
      <c r="AE308"/>
      <c r="AF308" s="85"/>
      <c r="AG308" s="84"/>
      <c r="AH308"/>
      <c r="AI308"/>
      <c r="AJ308"/>
      <c r="AK308" s="85"/>
      <c r="AL308" s="84"/>
      <c r="AM308"/>
      <c r="AN308"/>
      <c r="AO308"/>
      <c r="AP308" s="85"/>
      <c r="AQ308" s="84"/>
      <c r="AR308"/>
      <c r="AS308"/>
      <c r="AT308"/>
      <c r="AU308" s="85"/>
      <c r="AV308" s="84"/>
      <c r="AW308"/>
      <c r="AX308"/>
      <c r="AY308"/>
      <c r="AZ308" s="85"/>
      <c r="BA308" s="84"/>
      <c r="BB308"/>
      <c r="BC308"/>
      <c r="BD308"/>
      <c r="BE308" s="85"/>
      <c r="BF308" s="84"/>
      <c r="BG308"/>
      <c r="BH308"/>
      <c r="BI308"/>
      <c r="BJ308" s="85"/>
      <c r="BK308" s="84"/>
      <c r="BL308"/>
      <c r="BM308"/>
      <c r="BN308"/>
      <c r="BO308" s="85"/>
    </row>
    <row r="309" spans="2:67" s="68" customFormat="1" hidden="1" x14ac:dyDescent="0.2">
      <c r="B309">
        <f t="shared" si="30"/>
        <v>0</v>
      </c>
      <c r="C309">
        <f t="shared" si="31"/>
        <v>0</v>
      </c>
      <c r="D309" s="68">
        <f t="shared" si="32"/>
        <v>0</v>
      </c>
      <c r="H309" s="39"/>
      <c r="I309"/>
      <c r="J309"/>
      <c r="K309"/>
      <c r="L309" s="40"/>
      <c r="M309" s="39"/>
      <c r="N309"/>
      <c r="O309"/>
      <c r="P309"/>
      <c r="Q309"/>
      <c r="R309" s="84"/>
      <c r="S309"/>
      <c r="T309"/>
      <c r="U309"/>
      <c r="V309"/>
      <c r="W309" s="84"/>
      <c r="X309"/>
      <c r="Y309"/>
      <c r="Z309"/>
      <c r="AA309" s="85"/>
      <c r="AB309" s="84"/>
      <c r="AC309"/>
      <c r="AD309"/>
      <c r="AE309"/>
      <c r="AF309" s="85"/>
      <c r="AG309" s="84"/>
      <c r="AH309"/>
      <c r="AI309"/>
      <c r="AJ309"/>
      <c r="AK309" s="85"/>
      <c r="AL309" s="84"/>
      <c r="AM309"/>
      <c r="AN309"/>
      <c r="AO309"/>
      <c r="AP309" s="85"/>
      <c r="AQ309" s="84"/>
      <c r="AR309"/>
      <c r="AS309"/>
      <c r="AT309"/>
      <c r="AU309" s="85"/>
      <c r="AV309" s="84"/>
      <c r="AW309"/>
      <c r="AX309"/>
      <c r="AY309"/>
      <c r="AZ309" s="85"/>
      <c r="BA309" s="84"/>
      <c r="BB309"/>
      <c r="BC309"/>
      <c r="BD309"/>
      <c r="BE309" s="85"/>
      <c r="BF309" s="84"/>
      <c r="BG309"/>
      <c r="BH309"/>
      <c r="BI309"/>
      <c r="BJ309" s="85"/>
      <c r="BK309" s="84"/>
      <c r="BL309"/>
      <c r="BM309"/>
      <c r="BN309"/>
      <c r="BO309" s="85"/>
    </row>
    <row r="310" spans="2:67" s="68" customFormat="1" hidden="1" x14ac:dyDescent="0.2">
      <c r="B310">
        <f t="shared" si="30"/>
        <v>0</v>
      </c>
      <c r="C310">
        <f t="shared" si="31"/>
        <v>0</v>
      </c>
      <c r="D310" s="68">
        <f t="shared" si="32"/>
        <v>0</v>
      </c>
      <c r="H310" s="39"/>
      <c r="I310"/>
      <c r="J310"/>
      <c r="K310"/>
      <c r="L310" s="40"/>
      <c r="M310" s="39"/>
      <c r="N310"/>
      <c r="O310"/>
      <c r="P310"/>
      <c r="Q310"/>
      <c r="R310" s="84"/>
      <c r="S310"/>
      <c r="T310"/>
      <c r="U310"/>
      <c r="V310"/>
      <c r="W310" s="84"/>
      <c r="X310"/>
      <c r="Y310"/>
      <c r="Z310"/>
      <c r="AA310" s="85"/>
      <c r="AB310" s="84"/>
      <c r="AC310"/>
      <c r="AD310"/>
      <c r="AE310"/>
      <c r="AF310" s="85"/>
      <c r="AG310" s="84"/>
      <c r="AH310"/>
      <c r="AI310"/>
      <c r="AJ310"/>
      <c r="AK310" s="85"/>
      <c r="AL310" s="84"/>
      <c r="AM310"/>
      <c r="AN310"/>
      <c r="AO310"/>
      <c r="AP310" s="85"/>
      <c r="AQ310" s="84"/>
      <c r="AR310"/>
      <c r="AS310"/>
      <c r="AT310"/>
      <c r="AU310" s="85"/>
      <c r="AV310" s="84"/>
      <c r="AW310"/>
      <c r="AX310"/>
      <c r="AY310"/>
      <c r="AZ310" s="85"/>
      <c r="BA310" s="84"/>
      <c r="BB310"/>
      <c r="BC310"/>
      <c r="BD310"/>
      <c r="BE310" s="85"/>
      <c r="BF310" s="84"/>
      <c r="BG310"/>
      <c r="BH310"/>
      <c r="BI310"/>
      <c r="BJ310" s="85"/>
      <c r="BK310" s="84"/>
      <c r="BL310"/>
      <c r="BM310"/>
      <c r="BN310"/>
      <c r="BO310" s="85"/>
    </row>
    <row r="311" spans="2:67" s="68" customFormat="1" hidden="1" x14ac:dyDescent="0.2">
      <c r="B311">
        <f t="shared" si="30"/>
        <v>0</v>
      </c>
      <c r="C311">
        <f t="shared" si="31"/>
        <v>0</v>
      </c>
      <c r="D311" s="68">
        <f t="shared" si="32"/>
        <v>0</v>
      </c>
      <c r="H311" s="39"/>
      <c r="I311"/>
      <c r="J311"/>
      <c r="K311"/>
      <c r="L311" s="40"/>
      <c r="M311" s="39"/>
      <c r="N311"/>
      <c r="O311"/>
      <c r="P311"/>
      <c r="Q311"/>
      <c r="R311" s="84"/>
      <c r="S311"/>
      <c r="T311"/>
      <c r="U311"/>
      <c r="V311"/>
      <c r="W311" s="84"/>
      <c r="X311"/>
      <c r="Y311"/>
      <c r="Z311"/>
      <c r="AA311" s="85"/>
      <c r="AB311" s="84"/>
      <c r="AC311"/>
      <c r="AD311"/>
      <c r="AE311"/>
      <c r="AF311" s="85"/>
      <c r="AG311" s="84"/>
      <c r="AH311"/>
      <c r="AI311"/>
      <c r="AJ311"/>
      <c r="AK311" s="85"/>
      <c r="AL311" s="84"/>
      <c r="AM311"/>
      <c r="AN311"/>
      <c r="AO311"/>
      <c r="AP311" s="85"/>
      <c r="AQ311" s="84"/>
      <c r="AR311"/>
      <c r="AS311"/>
      <c r="AT311"/>
      <c r="AU311" s="85"/>
      <c r="AV311" s="84"/>
      <c r="AW311"/>
      <c r="AX311"/>
      <c r="AY311"/>
      <c r="AZ311" s="85"/>
      <c r="BA311" s="84"/>
      <c r="BB311"/>
      <c r="BC311"/>
      <c r="BD311"/>
      <c r="BE311" s="85"/>
      <c r="BF311" s="84"/>
      <c r="BG311"/>
      <c r="BH311"/>
      <c r="BI311"/>
      <c r="BJ311" s="85"/>
      <c r="BK311" s="84"/>
      <c r="BL311"/>
      <c r="BM311"/>
      <c r="BN311"/>
      <c r="BO311" s="85"/>
    </row>
    <row r="312" spans="2:67" s="68" customFormat="1" hidden="1" x14ac:dyDescent="0.2">
      <c r="B312">
        <f t="shared" si="30"/>
        <v>0</v>
      </c>
      <c r="C312">
        <f t="shared" si="31"/>
        <v>0</v>
      </c>
      <c r="D312" s="68">
        <f t="shared" si="32"/>
        <v>0</v>
      </c>
      <c r="H312" s="39"/>
      <c r="I312"/>
      <c r="J312"/>
      <c r="K312"/>
      <c r="L312" s="40"/>
      <c r="M312" s="39"/>
      <c r="N312"/>
      <c r="O312"/>
      <c r="P312"/>
      <c r="Q312"/>
      <c r="R312" s="84"/>
      <c r="S312"/>
      <c r="T312"/>
      <c r="U312"/>
      <c r="V312"/>
      <c r="W312" s="84"/>
      <c r="X312"/>
      <c r="Y312"/>
      <c r="Z312"/>
      <c r="AA312" s="85"/>
      <c r="AB312" s="84"/>
      <c r="AC312"/>
      <c r="AD312"/>
      <c r="AE312"/>
      <c r="AF312" s="85"/>
      <c r="AG312" s="84"/>
      <c r="AH312"/>
      <c r="AI312"/>
      <c r="AJ312"/>
      <c r="AK312" s="85"/>
      <c r="AL312" s="84"/>
      <c r="AM312"/>
      <c r="AN312"/>
      <c r="AO312"/>
      <c r="AP312" s="85"/>
      <c r="AQ312" s="84"/>
      <c r="AR312"/>
      <c r="AS312"/>
      <c r="AT312"/>
      <c r="AU312" s="85"/>
      <c r="AV312" s="84"/>
      <c r="AW312"/>
      <c r="AX312"/>
      <c r="AY312"/>
      <c r="AZ312" s="85"/>
      <c r="BA312" s="84"/>
      <c r="BB312"/>
      <c r="BC312"/>
      <c r="BD312"/>
      <c r="BE312" s="85"/>
      <c r="BF312" s="84"/>
      <c r="BG312"/>
      <c r="BH312"/>
      <c r="BI312"/>
      <c r="BJ312" s="85"/>
      <c r="BK312" s="84"/>
      <c r="BL312"/>
      <c r="BM312"/>
      <c r="BN312"/>
      <c r="BO312" s="85"/>
    </row>
    <row r="313" spans="2:67" s="68" customFormat="1" hidden="1" x14ac:dyDescent="0.2">
      <c r="B313">
        <f t="shared" si="30"/>
        <v>0</v>
      </c>
      <c r="C313">
        <f t="shared" si="31"/>
        <v>0</v>
      </c>
      <c r="D313" s="68">
        <f t="shared" si="32"/>
        <v>0</v>
      </c>
      <c r="H313" s="39"/>
      <c r="I313"/>
      <c r="J313"/>
      <c r="K313"/>
      <c r="L313" s="40"/>
      <c r="M313" s="39"/>
      <c r="N313"/>
      <c r="O313"/>
      <c r="P313"/>
      <c r="Q313"/>
      <c r="R313" s="84"/>
      <c r="S313"/>
      <c r="T313"/>
      <c r="U313"/>
      <c r="V313"/>
      <c r="W313" s="84"/>
      <c r="X313"/>
      <c r="Y313"/>
      <c r="Z313"/>
      <c r="AA313" s="85"/>
      <c r="AB313" s="84"/>
      <c r="AC313"/>
      <c r="AD313"/>
      <c r="AE313"/>
      <c r="AF313" s="85"/>
      <c r="AG313" s="84"/>
      <c r="AH313"/>
      <c r="AI313"/>
      <c r="AJ313"/>
      <c r="AK313" s="85"/>
      <c r="AL313" s="84"/>
      <c r="AM313"/>
      <c r="AN313"/>
      <c r="AO313"/>
      <c r="AP313" s="85"/>
      <c r="AQ313" s="84"/>
      <c r="AR313"/>
      <c r="AS313"/>
      <c r="AT313"/>
      <c r="AU313" s="85"/>
      <c r="AV313" s="84"/>
      <c r="AW313"/>
      <c r="AX313"/>
      <c r="AY313"/>
      <c r="AZ313" s="85"/>
      <c r="BA313" s="84"/>
      <c r="BB313"/>
      <c r="BC313"/>
      <c r="BD313"/>
      <c r="BE313" s="85"/>
      <c r="BF313" s="84"/>
      <c r="BG313"/>
      <c r="BH313"/>
      <c r="BI313"/>
      <c r="BJ313" s="85"/>
      <c r="BK313" s="84"/>
      <c r="BL313"/>
      <c r="BM313"/>
      <c r="BN313"/>
      <c r="BO313" s="85"/>
    </row>
    <row r="314" spans="2:67" s="68" customFormat="1" hidden="1" x14ac:dyDescent="0.2">
      <c r="B314">
        <f t="shared" si="30"/>
        <v>0</v>
      </c>
      <c r="C314">
        <f t="shared" si="31"/>
        <v>0</v>
      </c>
      <c r="D314" s="68">
        <f t="shared" si="32"/>
        <v>0</v>
      </c>
      <c r="H314" s="39"/>
      <c r="I314"/>
      <c r="J314"/>
      <c r="K314"/>
      <c r="L314" s="40"/>
      <c r="M314" s="39"/>
      <c r="N314"/>
      <c r="O314"/>
      <c r="P314"/>
      <c r="Q314"/>
      <c r="R314" s="84"/>
      <c r="S314"/>
      <c r="T314"/>
      <c r="U314"/>
      <c r="V314"/>
      <c r="W314" s="84"/>
      <c r="X314"/>
      <c r="Y314"/>
      <c r="Z314"/>
      <c r="AA314" s="85"/>
      <c r="AB314" s="84"/>
      <c r="AC314"/>
      <c r="AD314"/>
      <c r="AE314"/>
      <c r="AF314" s="85"/>
      <c r="AG314" s="84"/>
      <c r="AH314"/>
      <c r="AI314"/>
      <c r="AJ314"/>
      <c r="AK314" s="85"/>
      <c r="AL314" s="84"/>
      <c r="AM314"/>
      <c r="AN314"/>
      <c r="AO314"/>
      <c r="AP314" s="85"/>
      <c r="AQ314" s="84"/>
      <c r="AR314"/>
      <c r="AS314"/>
      <c r="AT314"/>
      <c r="AU314" s="85"/>
      <c r="AV314" s="84"/>
      <c r="AW314"/>
      <c r="AX314"/>
      <c r="AY314"/>
      <c r="AZ314" s="85"/>
      <c r="BA314" s="84"/>
      <c r="BB314"/>
      <c r="BC314"/>
      <c r="BD314"/>
      <c r="BE314" s="85"/>
      <c r="BF314" s="84"/>
      <c r="BG314"/>
      <c r="BH314"/>
      <c r="BI314"/>
      <c r="BJ314" s="85"/>
      <c r="BK314" s="84"/>
      <c r="BL314"/>
      <c r="BM314"/>
      <c r="BN314"/>
      <c r="BO314" s="85"/>
    </row>
    <row r="315" spans="2:67" s="68" customFormat="1" hidden="1" x14ac:dyDescent="0.2">
      <c r="B315">
        <f t="shared" si="30"/>
        <v>0</v>
      </c>
      <c r="C315">
        <f t="shared" si="31"/>
        <v>0</v>
      </c>
      <c r="D315" s="68">
        <f t="shared" si="32"/>
        <v>0</v>
      </c>
      <c r="H315" s="39"/>
      <c r="I315"/>
      <c r="J315"/>
      <c r="K315"/>
      <c r="L315" s="40"/>
      <c r="M315" s="39"/>
      <c r="N315"/>
      <c r="O315"/>
      <c r="P315"/>
      <c r="Q315"/>
      <c r="R315" s="84"/>
      <c r="S315"/>
      <c r="T315"/>
      <c r="U315"/>
      <c r="V315"/>
      <c r="W315" s="84"/>
      <c r="X315"/>
      <c r="Y315"/>
      <c r="Z315"/>
      <c r="AA315" s="85"/>
      <c r="AB315" s="84"/>
      <c r="AC315"/>
      <c r="AD315"/>
      <c r="AE315"/>
      <c r="AF315" s="85"/>
      <c r="AG315" s="84"/>
      <c r="AH315"/>
      <c r="AI315"/>
      <c r="AJ315"/>
      <c r="AK315" s="85"/>
      <c r="AL315" s="84"/>
      <c r="AM315"/>
      <c r="AN315"/>
      <c r="AO315"/>
      <c r="AP315" s="85"/>
      <c r="AQ315" s="84"/>
      <c r="AR315"/>
      <c r="AS315"/>
      <c r="AT315"/>
      <c r="AU315" s="85"/>
      <c r="AV315" s="84"/>
      <c r="AW315"/>
      <c r="AX315"/>
      <c r="AY315"/>
      <c r="AZ315" s="85"/>
      <c r="BA315" s="84"/>
      <c r="BB315"/>
      <c r="BC315"/>
      <c r="BD315"/>
      <c r="BE315" s="85"/>
      <c r="BF315" s="84"/>
      <c r="BG315"/>
      <c r="BH315"/>
      <c r="BI315"/>
      <c r="BJ315" s="85"/>
      <c r="BK315" s="84"/>
      <c r="BL315"/>
      <c r="BM315"/>
      <c r="BN315"/>
      <c r="BO315" s="85"/>
    </row>
    <row r="316" spans="2:67" s="68" customFormat="1" hidden="1" x14ac:dyDescent="0.2">
      <c r="B316">
        <f t="shared" si="30"/>
        <v>0</v>
      </c>
      <c r="C316">
        <f t="shared" si="31"/>
        <v>0</v>
      </c>
      <c r="D316" s="68">
        <f t="shared" si="32"/>
        <v>0</v>
      </c>
      <c r="H316" s="39"/>
      <c r="I316"/>
      <c r="J316"/>
      <c r="K316"/>
      <c r="L316" s="40"/>
      <c r="M316" s="39"/>
      <c r="N316"/>
      <c r="O316"/>
      <c r="P316"/>
      <c r="Q316"/>
      <c r="R316" s="84"/>
      <c r="S316"/>
      <c r="T316"/>
      <c r="U316"/>
      <c r="V316"/>
      <c r="W316" s="84"/>
      <c r="X316"/>
      <c r="Y316"/>
      <c r="Z316"/>
      <c r="AA316" s="85"/>
      <c r="AB316" s="84"/>
      <c r="AC316"/>
      <c r="AD316"/>
      <c r="AE316"/>
      <c r="AF316" s="85"/>
      <c r="AG316" s="84"/>
      <c r="AH316"/>
      <c r="AI316"/>
      <c r="AJ316"/>
      <c r="AK316" s="85"/>
      <c r="AL316" s="84"/>
      <c r="AM316"/>
      <c r="AN316"/>
      <c r="AO316"/>
      <c r="AP316" s="85"/>
      <c r="AQ316" s="84"/>
      <c r="AR316"/>
      <c r="AS316"/>
      <c r="AT316"/>
      <c r="AU316" s="85"/>
      <c r="AV316" s="84"/>
      <c r="AW316"/>
      <c r="AX316"/>
      <c r="AY316"/>
      <c r="AZ316" s="85"/>
      <c r="BA316" s="84"/>
      <c r="BB316"/>
      <c r="BC316"/>
      <c r="BD316"/>
      <c r="BE316" s="85"/>
      <c r="BF316" s="84"/>
      <c r="BG316"/>
      <c r="BH316"/>
      <c r="BI316"/>
      <c r="BJ316" s="85"/>
      <c r="BK316" s="84"/>
      <c r="BL316"/>
      <c r="BM316"/>
      <c r="BN316"/>
      <c r="BO316" s="85"/>
    </row>
    <row r="317" spans="2:67" s="68" customFormat="1" hidden="1" x14ac:dyDescent="0.2">
      <c r="B317">
        <f t="shared" si="30"/>
        <v>0</v>
      </c>
      <c r="C317">
        <f t="shared" si="31"/>
        <v>0</v>
      </c>
      <c r="D317" s="68">
        <f t="shared" si="32"/>
        <v>0</v>
      </c>
      <c r="H317" s="39"/>
      <c r="I317"/>
      <c r="J317"/>
      <c r="K317"/>
      <c r="L317" s="40"/>
      <c r="M317" s="39"/>
      <c r="N317"/>
      <c r="O317"/>
      <c r="P317"/>
      <c r="Q317"/>
      <c r="R317" s="84"/>
      <c r="S317"/>
      <c r="T317"/>
      <c r="U317"/>
      <c r="V317"/>
      <c r="W317" s="84"/>
      <c r="X317"/>
      <c r="Y317"/>
      <c r="Z317"/>
      <c r="AA317" s="85"/>
      <c r="AB317" s="84"/>
      <c r="AC317"/>
      <c r="AD317"/>
      <c r="AE317"/>
      <c r="AF317" s="85"/>
      <c r="AG317" s="84"/>
      <c r="AH317"/>
      <c r="AI317"/>
      <c r="AJ317"/>
      <c r="AK317" s="85"/>
      <c r="AL317" s="84"/>
      <c r="AM317"/>
      <c r="AN317"/>
      <c r="AO317"/>
      <c r="AP317" s="85"/>
      <c r="AQ317" s="84"/>
      <c r="AR317"/>
      <c r="AS317"/>
      <c r="AT317"/>
      <c r="AU317" s="85"/>
      <c r="AV317" s="84"/>
      <c r="AW317"/>
      <c r="AX317"/>
      <c r="AY317"/>
      <c r="AZ317" s="85"/>
      <c r="BA317" s="84"/>
      <c r="BB317"/>
      <c r="BC317"/>
      <c r="BD317"/>
      <c r="BE317" s="85"/>
      <c r="BF317" s="84"/>
      <c r="BG317"/>
      <c r="BH317"/>
      <c r="BI317"/>
      <c r="BJ317" s="85"/>
      <c r="BK317" s="84"/>
      <c r="BL317"/>
      <c r="BM317"/>
      <c r="BN317"/>
      <c r="BO317" s="85"/>
    </row>
    <row r="318" spans="2:67" s="68" customFormat="1" hidden="1" x14ac:dyDescent="0.2">
      <c r="B318">
        <f t="shared" si="30"/>
        <v>0</v>
      </c>
      <c r="C318">
        <f t="shared" si="31"/>
        <v>0</v>
      </c>
      <c r="D318" s="68">
        <f t="shared" si="32"/>
        <v>0</v>
      </c>
      <c r="H318" s="39"/>
      <c r="I318"/>
      <c r="J318"/>
      <c r="K318"/>
      <c r="L318" s="40"/>
      <c r="M318" s="39"/>
      <c r="N318"/>
      <c r="O318"/>
      <c r="P318"/>
      <c r="Q318"/>
      <c r="R318" s="84"/>
      <c r="S318"/>
      <c r="T318"/>
      <c r="U318"/>
      <c r="V318"/>
      <c r="W318" s="84"/>
      <c r="X318"/>
      <c r="Y318"/>
      <c r="Z318"/>
      <c r="AA318" s="85"/>
      <c r="AB318" s="84"/>
      <c r="AC318"/>
      <c r="AD318"/>
      <c r="AE318"/>
      <c r="AF318" s="85"/>
      <c r="AG318" s="84"/>
      <c r="AH318"/>
      <c r="AI318"/>
      <c r="AJ318"/>
      <c r="AK318" s="85"/>
      <c r="AL318" s="84"/>
      <c r="AM318"/>
      <c r="AN318"/>
      <c r="AO318"/>
      <c r="AP318" s="85"/>
      <c r="AQ318" s="84"/>
      <c r="AR318"/>
      <c r="AS318"/>
      <c r="AT318"/>
      <c r="AU318" s="85"/>
      <c r="AV318" s="84"/>
      <c r="AW318"/>
      <c r="AX318"/>
      <c r="AY318"/>
      <c r="AZ318" s="85"/>
      <c r="BA318" s="84"/>
      <c r="BB318"/>
      <c r="BC318"/>
      <c r="BD318"/>
      <c r="BE318" s="85"/>
      <c r="BF318" s="84"/>
      <c r="BG318"/>
      <c r="BH318"/>
      <c r="BI318"/>
      <c r="BJ318" s="85"/>
      <c r="BK318" s="84"/>
      <c r="BL318"/>
      <c r="BM318"/>
      <c r="BN318"/>
      <c r="BO318" s="85"/>
    </row>
    <row r="319" spans="2:67" s="68" customFormat="1" hidden="1" x14ac:dyDescent="0.2">
      <c r="B319">
        <f t="shared" ref="B319:B350" si="33">AD175</f>
        <v>0</v>
      </c>
      <c r="C319">
        <f t="shared" ref="C319:C350" si="34">AE175</f>
        <v>0</v>
      </c>
      <c r="D319" s="68">
        <f t="shared" ref="D319:D350" si="35">AF175</f>
        <v>0</v>
      </c>
      <c r="H319" s="39"/>
      <c r="I319"/>
      <c r="J319"/>
      <c r="K319"/>
      <c r="L319" s="40"/>
      <c r="M319" s="39"/>
      <c r="N319"/>
      <c r="O319"/>
      <c r="P319"/>
      <c r="Q319"/>
      <c r="R319" s="84"/>
      <c r="S319"/>
      <c r="T319"/>
      <c r="U319"/>
      <c r="V319"/>
      <c r="W319" s="84"/>
      <c r="X319"/>
      <c r="Y319"/>
      <c r="Z319"/>
      <c r="AA319" s="85"/>
      <c r="AB319" s="84"/>
      <c r="AC319"/>
      <c r="AD319"/>
      <c r="AE319"/>
      <c r="AF319" s="85"/>
      <c r="AG319" s="84"/>
      <c r="AH319"/>
      <c r="AI319"/>
      <c r="AJ319"/>
      <c r="AK319" s="85"/>
      <c r="AL319" s="84"/>
      <c r="AM319"/>
      <c r="AN319"/>
      <c r="AO319"/>
      <c r="AP319" s="85"/>
      <c r="AQ319" s="84"/>
      <c r="AR319"/>
      <c r="AS319"/>
      <c r="AT319"/>
      <c r="AU319" s="85"/>
      <c r="AV319" s="84"/>
      <c r="AW319"/>
      <c r="AX319"/>
      <c r="AY319"/>
      <c r="AZ319" s="85"/>
      <c r="BA319" s="84"/>
      <c r="BB319"/>
      <c r="BC319"/>
      <c r="BD319"/>
      <c r="BE319" s="85"/>
      <c r="BF319" s="84"/>
      <c r="BG319"/>
      <c r="BH319"/>
      <c r="BI319"/>
      <c r="BJ319" s="85"/>
      <c r="BK319" s="84"/>
      <c r="BL319"/>
      <c r="BM319"/>
      <c r="BN319"/>
      <c r="BO319" s="85"/>
    </row>
    <row r="320" spans="2:67" s="68" customFormat="1" hidden="1" x14ac:dyDescent="0.2">
      <c r="B320">
        <f t="shared" si="33"/>
        <v>0</v>
      </c>
      <c r="C320">
        <f t="shared" si="34"/>
        <v>0</v>
      </c>
      <c r="D320" s="68">
        <f t="shared" si="35"/>
        <v>0</v>
      </c>
      <c r="H320" s="39"/>
      <c r="I320"/>
      <c r="J320"/>
      <c r="K320"/>
      <c r="L320" s="40"/>
      <c r="M320" s="39"/>
      <c r="N320"/>
      <c r="O320"/>
      <c r="P320"/>
      <c r="Q320"/>
      <c r="R320" s="84"/>
      <c r="S320"/>
      <c r="T320"/>
      <c r="U320"/>
      <c r="V320"/>
      <c r="W320" s="84"/>
      <c r="X320"/>
      <c r="Y320"/>
      <c r="Z320"/>
      <c r="AA320" s="85"/>
      <c r="AB320" s="84"/>
      <c r="AC320"/>
      <c r="AD320"/>
      <c r="AE320"/>
      <c r="AF320" s="85"/>
      <c r="AG320" s="84"/>
      <c r="AH320"/>
      <c r="AI320"/>
      <c r="AJ320"/>
      <c r="AK320" s="85"/>
      <c r="AL320" s="84"/>
      <c r="AM320"/>
      <c r="AN320"/>
      <c r="AO320"/>
      <c r="AP320" s="85"/>
      <c r="AQ320" s="84"/>
      <c r="AR320"/>
      <c r="AS320"/>
      <c r="AT320"/>
      <c r="AU320" s="85"/>
      <c r="AV320" s="84"/>
      <c r="AW320"/>
      <c r="AX320"/>
      <c r="AY320"/>
      <c r="AZ320" s="85"/>
      <c r="BA320" s="84"/>
      <c r="BB320"/>
      <c r="BC320"/>
      <c r="BD320"/>
      <c r="BE320" s="85"/>
      <c r="BF320" s="84"/>
      <c r="BG320"/>
      <c r="BH320"/>
      <c r="BI320"/>
      <c r="BJ320" s="85"/>
      <c r="BK320" s="84"/>
      <c r="BL320"/>
      <c r="BM320"/>
      <c r="BN320"/>
      <c r="BO320" s="85"/>
    </row>
    <row r="321" spans="2:67" s="68" customFormat="1" hidden="1" x14ac:dyDescent="0.2">
      <c r="B321">
        <f t="shared" si="33"/>
        <v>0</v>
      </c>
      <c r="C321">
        <f t="shared" si="34"/>
        <v>0</v>
      </c>
      <c r="D321" s="68">
        <f t="shared" si="35"/>
        <v>0</v>
      </c>
      <c r="H321" s="39"/>
      <c r="I321"/>
      <c r="J321"/>
      <c r="K321"/>
      <c r="L321" s="40"/>
      <c r="M321" s="39"/>
      <c r="N321"/>
      <c r="O321"/>
      <c r="P321"/>
      <c r="Q321"/>
      <c r="R321" s="84"/>
      <c r="S321"/>
      <c r="T321"/>
      <c r="U321"/>
      <c r="V321"/>
      <c r="W321" s="84"/>
      <c r="X321"/>
      <c r="Y321"/>
      <c r="Z321"/>
      <c r="AA321" s="85"/>
      <c r="AB321" s="84"/>
      <c r="AC321"/>
      <c r="AD321"/>
      <c r="AE321"/>
      <c r="AF321" s="85"/>
      <c r="AG321" s="84"/>
      <c r="AH321"/>
      <c r="AI321"/>
      <c r="AJ321"/>
      <c r="AK321" s="85"/>
      <c r="AL321" s="84"/>
      <c r="AM321"/>
      <c r="AN321"/>
      <c r="AO321"/>
      <c r="AP321" s="85"/>
      <c r="AQ321" s="84"/>
      <c r="AR321"/>
      <c r="AS321"/>
      <c r="AT321"/>
      <c r="AU321" s="85"/>
      <c r="AV321" s="84"/>
      <c r="AW321"/>
      <c r="AX321"/>
      <c r="AY321"/>
      <c r="AZ321" s="85"/>
      <c r="BA321" s="84"/>
      <c r="BB321"/>
      <c r="BC321"/>
      <c r="BD321"/>
      <c r="BE321" s="85"/>
      <c r="BF321" s="84"/>
      <c r="BG321"/>
      <c r="BH321"/>
      <c r="BI321"/>
      <c r="BJ321" s="85"/>
      <c r="BK321" s="84"/>
      <c r="BL321"/>
      <c r="BM321"/>
      <c r="BN321"/>
      <c r="BO321" s="85"/>
    </row>
    <row r="322" spans="2:67" s="68" customFormat="1" hidden="1" x14ac:dyDescent="0.2">
      <c r="B322">
        <f t="shared" si="33"/>
        <v>0</v>
      </c>
      <c r="C322">
        <f t="shared" si="34"/>
        <v>0</v>
      </c>
      <c r="D322" s="68">
        <f t="shared" si="35"/>
        <v>0</v>
      </c>
      <c r="H322" s="39"/>
      <c r="I322"/>
      <c r="J322"/>
      <c r="K322"/>
      <c r="L322" s="40"/>
      <c r="M322" s="39"/>
      <c r="N322"/>
      <c r="O322"/>
      <c r="P322"/>
      <c r="Q322"/>
      <c r="R322" s="84"/>
      <c r="S322"/>
      <c r="T322"/>
      <c r="U322"/>
      <c r="V322"/>
      <c r="W322" s="84"/>
      <c r="X322"/>
      <c r="Y322"/>
      <c r="Z322"/>
      <c r="AA322" s="85"/>
      <c r="AB322" s="84"/>
      <c r="AC322"/>
      <c r="AD322"/>
      <c r="AE322"/>
      <c r="AF322" s="85"/>
      <c r="AG322" s="84"/>
      <c r="AH322"/>
      <c r="AI322"/>
      <c r="AJ322"/>
      <c r="AK322" s="85"/>
      <c r="AL322" s="84"/>
      <c r="AM322"/>
      <c r="AN322"/>
      <c r="AO322"/>
      <c r="AP322" s="85"/>
      <c r="AQ322" s="84"/>
      <c r="AR322"/>
      <c r="AS322"/>
      <c r="AT322"/>
      <c r="AU322" s="85"/>
      <c r="AV322" s="84"/>
      <c r="AW322"/>
      <c r="AX322"/>
      <c r="AY322"/>
      <c r="AZ322" s="85"/>
      <c r="BA322" s="84"/>
      <c r="BB322"/>
      <c r="BC322"/>
      <c r="BD322"/>
      <c r="BE322" s="85"/>
      <c r="BF322" s="84"/>
      <c r="BG322"/>
      <c r="BH322"/>
      <c r="BI322"/>
      <c r="BJ322" s="85"/>
      <c r="BK322" s="84"/>
      <c r="BL322"/>
      <c r="BM322"/>
      <c r="BN322"/>
      <c r="BO322" s="85"/>
    </row>
    <row r="323" spans="2:67" s="68" customFormat="1" hidden="1" x14ac:dyDescent="0.2">
      <c r="B323">
        <f t="shared" si="33"/>
        <v>0</v>
      </c>
      <c r="C323">
        <f t="shared" si="34"/>
        <v>0</v>
      </c>
      <c r="D323" s="68">
        <f t="shared" si="35"/>
        <v>0</v>
      </c>
      <c r="H323" s="39"/>
      <c r="I323"/>
      <c r="J323"/>
      <c r="K323"/>
      <c r="L323" s="40"/>
      <c r="M323" s="39"/>
      <c r="N323"/>
      <c r="O323"/>
      <c r="P323"/>
      <c r="Q323"/>
      <c r="R323" s="84"/>
      <c r="S323"/>
      <c r="T323"/>
      <c r="U323"/>
      <c r="V323"/>
      <c r="W323" s="84"/>
      <c r="X323"/>
      <c r="Y323"/>
      <c r="Z323"/>
      <c r="AA323" s="85"/>
      <c r="AB323" s="84"/>
      <c r="AC323"/>
      <c r="AD323"/>
      <c r="AE323"/>
      <c r="AF323" s="85"/>
      <c r="AG323" s="84"/>
      <c r="AH323"/>
      <c r="AI323"/>
      <c r="AJ323"/>
      <c r="AK323" s="85"/>
      <c r="AL323" s="84"/>
      <c r="AM323"/>
      <c r="AN323"/>
      <c r="AO323"/>
      <c r="AP323" s="85"/>
      <c r="AQ323" s="84"/>
      <c r="AR323"/>
      <c r="AS323"/>
      <c r="AT323"/>
      <c r="AU323" s="85"/>
      <c r="AV323" s="84"/>
      <c r="AW323"/>
      <c r="AX323"/>
      <c r="AY323"/>
      <c r="AZ323" s="85"/>
      <c r="BA323" s="84"/>
      <c r="BB323"/>
      <c r="BC323"/>
      <c r="BD323"/>
      <c r="BE323" s="85"/>
      <c r="BF323" s="84"/>
      <c r="BG323"/>
      <c r="BH323"/>
      <c r="BI323"/>
      <c r="BJ323" s="85"/>
      <c r="BK323" s="84"/>
      <c r="BL323"/>
      <c r="BM323"/>
      <c r="BN323"/>
      <c r="BO323" s="85"/>
    </row>
    <row r="324" spans="2:67" s="68" customFormat="1" hidden="1" x14ac:dyDescent="0.2">
      <c r="B324">
        <f t="shared" si="33"/>
        <v>0</v>
      </c>
      <c r="C324">
        <f t="shared" si="34"/>
        <v>0</v>
      </c>
      <c r="D324" s="68">
        <f t="shared" si="35"/>
        <v>0</v>
      </c>
      <c r="H324" s="39"/>
      <c r="I324"/>
      <c r="J324"/>
      <c r="K324"/>
      <c r="L324" s="40"/>
      <c r="M324" s="39"/>
      <c r="N324"/>
      <c r="O324"/>
      <c r="P324"/>
      <c r="Q324"/>
      <c r="R324" s="84"/>
      <c r="S324"/>
      <c r="T324"/>
      <c r="U324"/>
      <c r="V324"/>
      <c r="W324" s="84"/>
      <c r="X324"/>
      <c r="Y324"/>
      <c r="Z324"/>
      <c r="AA324" s="85"/>
      <c r="AB324" s="84"/>
      <c r="AC324"/>
      <c r="AD324"/>
      <c r="AE324"/>
      <c r="AF324" s="85"/>
      <c r="AG324" s="84"/>
      <c r="AH324"/>
      <c r="AI324"/>
      <c r="AJ324"/>
      <c r="AK324" s="85"/>
      <c r="AL324" s="84"/>
      <c r="AM324"/>
      <c r="AN324"/>
      <c r="AO324"/>
      <c r="AP324" s="85"/>
      <c r="AQ324" s="84"/>
      <c r="AR324"/>
      <c r="AS324"/>
      <c r="AT324"/>
      <c r="AU324" s="85"/>
      <c r="AV324" s="84"/>
      <c r="AW324"/>
      <c r="AX324"/>
      <c r="AY324"/>
      <c r="AZ324" s="85"/>
      <c r="BA324" s="84"/>
      <c r="BB324"/>
      <c r="BC324"/>
      <c r="BD324"/>
      <c r="BE324" s="85"/>
      <c r="BF324" s="84"/>
      <c r="BG324"/>
      <c r="BH324"/>
      <c r="BI324"/>
      <c r="BJ324" s="85"/>
      <c r="BK324" s="84"/>
      <c r="BL324"/>
      <c r="BM324"/>
      <c r="BN324"/>
      <c r="BO324" s="85"/>
    </row>
    <row r="325" spans="2:67" s="68" customFormat="1" hidden="1" x14ac:dyDescent="0.2">
      <c r="B325">
        <f t="shared" si="33"/>
        <v>0</v>
      </c>
      <c r="C325">
        <f t="shared" si="34"/>
        <v>0</v>
      </c>
      <c r="D325" s="68">
        <f t="shared" si="35"/>
        <v>0</v>
      </c>
      <c r="H325" s="39"/>
      <c r="I325"/>
      <c r="J325"/>
      <c r="K325"/>
      <c r="L325" s="40"/>
      <c r="M325" s="39"/>
      <c r="N325"/>
      <c r="O325"/>
      <c r="P325"/>
      <c r="Q325"/>
      <c r="R325" s="84"/>
      <c r="S325"/>
      <c r="T325"/>
      <c r="U325"/>
      <c r="V325"/>
      <c r="W325" s="84"/>
      <c r="X325"/>
      <c r="Y325"/>
      <c r="Z325"/>
      <c r="AA325" s="85"/>
      <c r="AB325" s="84"/>
      <c r="AC325"/>
      <c r="AD325"/>
      <c r="AE325"/>
      <c r="AF325" s="85"/>
      <c r="AG325" s="84"/>
      <c r="AH325"/>
      <c r="AI325"/>
      <c r="AJ325"/>
      <c r="AK325" s="85"/>
      <c r="AL325" s="84"/>
      <c r="AM325"/>
      <c r="AN325"/>
      <c r="AO325"/>
      <c r="AP325" s="85"/>
      <c r="AQ325" s="84"/>
      <c r="AR325"/>
      <c r="AS325"/>
      <c r="AT325"/>
      <c r="AU325" s="85"/>
      <c r="AV325" s="84"/>
      <c r="AW325"/>
      <c r="AX325"/>
      <c r="AY325"/>
      <c r="AZ325" s="85"/>
      <c r="BA325" s="84"/>
      <c r="BB325"/>
      <c r="BC325"/>
      <c r="BD325"/>
      <c r="BE325" s="85"/>
      <c r="BF325" s="84"/>
      <c r="BG325"/>
      <c r="BH325"/>
      <c r="BI325"/>
      <c r="BJ325" s="85"/>
      <c r="BK325" s="84"/>
      <c r="BL325"/>
      <c r="BM325"/>
      <c r="BN325"/>
      <c r="BO325" s="85"/>
    </row>
    <row r="326" spans="2:67" s="68" customFormat="1" hidden="1" x14ac:dyDescent="0.2">
      <c r="B326">
        <f t="shared" si="33"/>
        <v>0</v>
      </c>
      <c r="C326">
        <f t="shared" si="34"/>
        <v>0</v>
      </c>
      <c r="D326" s="68">
        <f t="shared" si="35"/>
        <v>0</v>
      </c>
      <c r="H326" s="39"/>
      <c r="I326"/>
      <c r="J326"/>
      <c r="K326"/>
      <c r="L326" s="40"/>
      <c r="M326" s="39"/>
      <c r="N326"/>
      <c r="O326"/>
      <c r="P326"/>
      <c r="Q326"/>
      <c r="R326" s="84"/>
      <c r="S326"/>
      <c r="T326"/>
      <c r="U326"/>
      <c r="V326"/>
      <c r="W326" s="84"/>
      <c r="X326"/>
      <c r="Y326"/>
      <c r="Z326"/>
      <c r="AA326" s="85"/>
      <c r="AB326" s="84"/>
      <c r="AC326"/>
      <c r="AD326"/>
      <c r="AE326"/>
      <c r="AF326" s="85"/>
      <c r="AG326" s="84"/>
      <c r="AH326"/>
      <c r="AI326"/>
      <c r="AJ326"/>
      <c r="AK326" s="85"/>
      <c r="AL326" s="84"/>
      <c r="AM326"/>
      <c r="AN326"/>
      <c r="AO326"/>
      <c r="AP326" s="85"/>
      <c r="AQ326" s="84"/>
      <c r="AR326"/>
      <c r="AS326"/>
      <c r="AT326"/>
      <c r="AU326" s="85"/>
      <c r="AV326" s="84"/>
      <c r="AW326"/>
      <c r="AX326"/>
      <c r="AY326"/>
      <c r="AZ326" s="85"/>
      <c r="BA326" s="84"/>
      <c r="BB326"/>
      <c r="BC326"/>
      <c r="BD326"/>
      <c r="BE326" s="85"/>
      <c r="BF326" s="84"/>
      <c r="BG326"/>
      <c r="BH326"/>
      <c r="BI326"/>
      <c r="BJ326" s="85"/>
      <c r="BK326" s="84"/>
      <c r="BL326"/>
      <c r="BM326"/>
      <c r="BN326"/>
      <c r="BO326" s="85"/>
    </row>
    <row r="327" spans="2:67" s="68" customFormat="1" hidden="1" x14ac:dyDescent="0.2">
      <c r="B327">
        <f t="shared" si="33"/>
        <v>0</v>
      </c>
      <c r="C327">
        <f t="shared" si="34"/>
        <v>0</v>
      </c>
      <c r="D327" s="68">
        <f t="shared" si="35"/>
        <v>0</v>
      </c>
      <c r="H327" s="39"/>
      <c r="I327"/>
      <c r="J327"/>
      <c r="K327"/>
      <c r="L327" s="40"/>
      <c r="M327" s="39"/>
      <c r="N327"/>
      <c r="O327"/>
      <c r="P327"/>
      <c r="Q327"/>
      <c r="R327" s="84"/>
      <c r="S327"/>
      <c r="T327"/>
      <c r="U327"/>
      <c r="V327"/>
      <c r="W327" s="84"/>
      <c r="X327"/>
      <c r="Y327"/>
      <c r="Z327"/>
      <c r="AA327" s="85"/>
      <c r="AB327" s="84"/>
      <c r="AC327"/>
      <c r="AD327"/>
      <c r="AE327"/>
      <c r="AF327" s="85"/>
      <c r="AG327" s="84"/>
      <c r="AH327"/>
      <c r="AI327"/>
      <c r="AJ327"/>
      <c r="AK327" s="85"/>
      <c r="AL327" s="84"/>
      <c r="AM327"/>
      <c r="AN327"/>
      <c r="AO327"/>
      <c r="AP327" s="85"/>
      <c r="AQ327" s="84"/>
      <c r="AR327"/>
      <c r="AS327"/>
      <c r="AT327"/>
      <c r="AU327" s="85"/>
      <c r="AV327" s="84"/>
      <c r="AW327"/>
      <c r="AX327"/>
      <c r="AY327"/>
      <c r="AZ327" s="85"/>
      <c r="BA327" s="84"/>
      <c r="BB327"/>
      <c r="BC327"/>
      <c r="BD327"/>
      <c r="BE327" s="85"/>
      <c r="BF327" s="84"/>
      <c r="BG327"/>
      <c r="BH327"/>
      <c r="BI327"/>
      <c r="BJ327" s="85"/>
      <c r="BK327" s="84"/>
      <c r="BL327"/>
      <c r="BM327"/>
      <c r="BN327"/>
      <c r="BO327" s="85"/>
    </row>
    <row r="328" spans="2:67" s="68" customFormat="1" hidden="1" x14ac:dyDescent="0.2">
      <c r="B328">
        <f t="shared" si="33"/>
        <v>0</v>
      </c>
      <c r="C328">
        <f t="shared" si="34"/>
        <v>0</v>
      </c>
      <c r="D328" s="68">
        <f t="shared" si="35"/>
        <v>0</v>
      </c>
      <c r="H328" s="39"/>
      <c r="I328"/>
      <c r="J328"/>
      <c r="K328"/>
      <c r="L328" s="40"/>
      <c r="M328" s="39"/>
      <c r="N328"/>
      <c r="O328"/>
      <c r="P328"/>
      <c r="Q328"/>
      <c r="R328" s="84"/>
      <c r="S328"/>
      <c r="T328"/>
      <c r="U328"/>
      <c r="V328"/>
      <c r="W328" s="84"/>
      <c r="X328"/>
      <c r="Y328"/>
      <c r="Z328"/>
      <c r="AA328" s="85"/>
      <c r="AB328" s="84"/>
      <c r="AC328"/>
      <c r="AD328"/>
      <c r="AE328"/>
      <c r="AF328" s="85"/>
      <c r="AG328" s="84"/>
      <c r="AH328"/>
      <c r="AI328"/>
      <c r="AJ328"/>
      <c r="AK328" s="85"/>
      <c r="AL328" s="84"/>
      <c r="AM328"/>
      <c r="AN328"/>
      <c r="AO328"/>
      <c r="AP328" s="85"/>
      <c r="AQ328" s="84"/>
      <c r="AR328"/>
      <c r="AS328"/>
      <c r="AT328"/>
      <c r="AU328" s="85"/>
      <c r="AV328" s="84"/>
      <c r="AW328"/>
      <c r="AX328"/>
      <c r="AY328"/>
      <c r="AZ328" s="85"/>
      <c r="BA328" s="84"/>
      <c r="BB328"/>
      <c r="BC328"/>
      <c r="BD328"/>
      <c r="BE328" s="85"/>
      <c r="BF328" s="84"/>
      <c r="BG328"/>
      <c r="BH328"/>
      <c r="BI328"/>
      <c r="BJ328" s="85"/>
      <c r="BK328" s="84"/>
      <c r="BL328"/>
      <c r="BM328"/>
      <c r="BN328"/>
      <c r="BO328" s="85"/>
    </row>
    <row r="329" spans="2:67" s="68" customFormat="1" hidden="1" x14ac:dyDescent="0.2">
      <c r="B329">
        <f t="shared" si="33"/>
        <v>0</v>
      </c>
      <c r="C329">
        <f t="shared" si="34"/>
        <v>0</v>
      </c>
      <c r="D329" s="68">
        <f t="shared" si="35"/>
        <v>0</v>
      </c>
      <c r="H329" s="39"/>
      <c r="I329"/>
      <c r="J329"/>
      <c r="K329"/>
      <c r="L329" s="40"/>
      <c r="M329" s="39"/>
      <c r="N329"/>
      <c r="O329"/>
      <c r="P329"/>
      <c r="Q329"/>
      <c r="R329" s="84"/>
      <c r="S329"/>
      <c r="T329"/>
      <c r="U329"/>
      <c r="V329"/>
      <c r="W329" s="84"/>
      <c r="X329"/>
      <c r="Y329"/>
      <c r="Z329"/>
      <c r="AA329" s="85"/>
      <c r="AB329" s="84"/>
      <c r="AC329"/>
      <c r="AD329"/>
      <c r="AE329"/>
      <c r="AF329" s="85"/>
      <c r="AG329" s="84"/>
      <c r="AH329"/>
      <c r="AI329"/>
      <c r="AJ329"/>
      <c r="AK329" s="85"/>
      <c r="AL329" s="84"/>
      <c r="AM329"/>
      <c r="AN329"/>
      <c r="AO329"/>
      <c r="AP329" s="85"/>
      <c r="AQ329" s="84"/>
      <c r="AR329"/>
      <c r="AS329"/>
      <c r="AT329"/>
      <c r="AU329" s="85"/>
      <c r="AV329" s="84"/>
      <c r="AW329"/>
      <c r="AX329"/>
      <c r="AY329"/>
      <c r="AZ329" s="85"/>
      <c r="BA329" s="84"/>
      <c r="BB329"/>
      <c r="BC329"/>
      <c r="BD329"/>
      <c r="BE329" s="85"/>
      <c r="BF329" s="84"/>
      <c r="BG329"/>
      <c r="BH329"/>
      <c r="BI329"/>
      <c r="BJ329" s="85"/>
      <c r="BK329" s="84"/>
      <c r="BL329"/>
      <c r="BM329"/>
      <c r="BN329"/>
      <c r="BO329" s="85"/>
    </row>
    <row r="330" spans="2:67" s="68" customFormat="1" hidden="1" x14ac:dyDescent="0.2">
      <c r="B330">
        <f t="shared" si="33"/>
        <v>0</v>
      </c>
      <c r="C330">
        <f t="shared" si="34"/>
        <v>0</v>
      </c>
      <c r="D330" s="68">
        <f t="shared" si="35"/>
        <v>0</v>
      </c>
      <c r="H330" s="39"/>
      <c r="I330"/>
      <c r="J330"/>
      <c r="K330"/>
      <c r="L330" s="40"/>
      <c r="M330" s="39"/>
      <c r="N330"/>
      <c r="O330"/>
      <c r="P330"/>
      <c r="Q330"/>
      <c r="R330" s="84"/>
      <c r="S330"/>
      <c r="T330"/>
      <c r="U330"/>
      <c r="V330"/>
      <c r="W330" s="84"/>
      <c r="X330"/>
      <c r="Y330"/>
      <c r="Z330"/>
      <c r="AA330" s="85"/>
      <c r="AB330" s="84"/>
      <c r="AC330"/>
      <c r="AD330"/>
      <c r="AE330"/>
      <c r="AF330" s="85"/>
      <c r="AG330" s="84"/>
      <c r="AH330"/>
      <c r="AI330"/>
      <c r="AJ330"/>
      <c r="AK330" s="85"/>
      <c r="AL330" s="84"/>
      <c r="AM330"/>
      <c r="AN330"/>
      <c r="AO330"/>
      <c r="AP330" s="85"/>
      <c r="AQ330" s="84"/>
      <c r="AR330"/>
      <c r="AS330"/>
      <c r="AT330"/>
      <c r="AU330" s="85"/>
      <c r="AV330" s="84"/>
      <c r="AW330"/>
      <c r="AX330"/>
      <c r="AY330"/>
      <c r="AZ330" s="85"/>
      <c r="BA330" s="84"/>
      <c r="BB330"/>
      <c r="BC330"/>
      <c r="BD330"/>
      <c r="BE330" s="85"/>
      <c r="BF330" s="84"/>
      <c r="BG330"/>
      <c r="BH330"/>
      <c r="BI330"/>
      <c r="BJ330" s="85"/>
      <c r="BK330" s="84"/>
      <c r="BL330"/>
      <c r="BM330"/>
      <c r="BN330"/>
      <c r="BO330" s="85"/>
    </row>
    <row r="331" spans="2:67" s="68" customFormat="1" hidden="1" x14ac:dyDescent="0.2">
      <c r="B331">
        <f t="shared" si="33"/>
        <v>0</v>
      </c>
      <c r="C331">
        <f t="shared" si="34"/>
        <v>0</v>
      </c>
      <c r="D331" s="68">
        <f t="shared" si="35"/>
        <v>0</v>
      </c>
      <c r="H331" s="39"/>
      <c r="I331"/>
      <c r="J331"/>
      <c r="K331"/>
      <c r="L331" s="40"/>
      <c r="M331" s="39"/>
      <c r="N331"/>
      <c r="O331"/>
      <c r="P331"/>
      <c r="Q331"/>
      <c r="R331" s="84"/>
      <c r="S331"/>
      <c r="T331"/>
      <c r="U331"/>
      <c r="V331"/>
      <c r="W331" s="84"/>
      <c r="X331"/>
      <c r="Y331"/>
      <c r="Z331"/>
      <c r="AA331" s="85"/>
      <c r="AB331" s="84"/>
      <c r="AC331"/>
      <c r="AD331"/>
      <c r="AE331"/>
      <c r="AF331" s="85"/>
      <c r="AG331" s="84"/>
      <c r="AH331"/>
      <c r="AI331"/>
      <c r="AJ331"/>
      <c r="AK331" s="85"/>
      <c r="AL331" s="84"/>
      <c r="AM331"/>
      <c r="AN331"/>
      <c r="AO331"/>
      <c r="AP331" s="85"/>
      <c r="AQ331" s="84"/>
      <c r="AR331"/>
      <c r="AS331"/>
      <c r="AT331"/>
      <c r="AU331" s="85"/>
      <c r="AV331" s="84"/>
      <c r="AW331"/>
      <c r="AX331"/>
      <c r="AY331"/>
      <c r="AZ331" s="85"/>
      <c r="BA331" s="84"/>
      <c r="BB331"/>
      <c r="BC331"/>
      <c r="BD331"/>
      <c r="BE331" s="85"/>
      <c r="BF331" s="84"/>
      <c r="BG331"/>
      <c r="BH331"/>
      <c r="BI331"/>
      <c r="BJ331" s="85"/>
      <c r="BK331" s="84"/>
      <c r="BL331"/>
      <c r="BM331"/>
      <c r="BN331"/>
      <c r="BO331" s="85"/>
    </row>
    <row r="332" spans="2:67" s="68" customFormat="1" hidden="1" x14ac:dyDescent="0.2">
      <c r="B332">
        <f t="shared" si="33"/>
        <v>0</v>
      </c>
      <c r="C332">
        <f t="shared" si="34"/>
        <v>0</v>
      </c>
      <c r="D332" s="68">
        <f t="shared" si="35"/>
        <v>0</v>
      </c>
      <c r="H332" s="39"/>
      <c r="I332"/>
      <c r="J332"/>
      <c r="K332"/>
      <c r="L332" s="40"/>
      <c r="M332" s="39"/>
      <c r="N332"/>
      <c r="O332"/>
      <c r="P332"/>
      <c r="Q332"/>
      <c r="R332" s="84"/>
      <c r="S332"/>
      <c r="T332"/>
      <c r="U332"/>
      <c r="V332"/>
      <c r="W332" s="84"/>
      <c r="X332"/>
      <c r="Y332"/>
      <c r="Z332"/>
      <c r="AA332" s="85"/>
      <c r="AB332" s="84"/>
      <c r="AC332"/>
      <c r="AD332"/>
      <c r="AE332"/>
      <c r="AF332" s="85"/>
      <c r="AG332" s="84"/>
      <c r="AH332"/>
      <c r="AI332"/>
      <c r="AJ332"/>
      <c r="AK332" s="85"/>
      <c r="AL332" s="84"/>
      <c r="AM332"/>
      <c r="AN332"/>
      <c r="AO332"/>
      <c r="AP332" s="85"/>
      <c r="AQ332" s="84"/>
      <c r="AR332"/>
      <c r="AS332"/>
      <c r="AT332"/>
      <c r="AU332" s="85"/>
      <c r="AV332" s="84"/>
      <c r="AW332"/>
      <c r="AX332"/>
      <c r="AY332"/>
      <c r="AZ332" s="85"/>
      <c r="BA332" s="84"/>
      <c r="BB332"/>
      <c r="BC332"/>
      <c r="BD332"/>
      <c r="BE332" s="85"/>
      <c r="BF332" s="84"/>
      <c r="BG332"/>
      <c r="BH332"/>
      <c r="BI332"/>
      <c r="BJ332" s="85"/>
      <c r="BK332" s="84"/>
      <c r="BL332"/>
      <c r="BM332"/>
      <c r="BN332"/>
      <c r="BO332" s="85"/>
    </row>
    <row r="333" spans="2:67" s="68" customFormat="1" hidden="1" x14ac:dyDescent="0.2">
      <c r="B333">
        <f t="shared" si="33"/>
        <v>0</v>
      </c>
      <c r="C333">
        <f t="shared" si="34"/>
        <v>0</v>
      </c>
      <c r="D333" s="68">
        <f t="shared" si="35"/>
        <v>0</v>
      </c>
      <c r="H333" s="39"/>
      <c r="I333"/>
      <c r="J333"/>
      <c r="K333"/>
      <c r="L333" s="40"/>
      <c r="M333" s="39"/>
      <c r="N333"/>
      <c r="O333"/>
      <c r="P333"/>
      <c r="Q333"/>
      <c r="R333" s="84"/>
      <c r="S333"/>
      <c r="T333"/>
      <c r="U333"/>
      <c r="V333"/>
      <c r="W333" s="84"/>
      <c r="X333"/>
      <c r="Y333"/>
      <c r="Z333"/>
      <c r="AA333" s="85"/>
      <c r="AB333" s="84"/>
      <c r="AC333"/>
      <c r="AD333"/>
      <c r="AE333"/>
      <c r="AF333" s="85"/>
      <c r="AG333" s="84"/>
      <c r="AH333"/>
      <c r="AI333"/>
      <c r="AJ333"/>
      <c r="AK333" s="85"/>
      <c r="AL333" s="84"/>
      <c r="AM333"/>
      <c r="AN333"/>
      <c r="AO333"/>
      <c r="AP333" s="85"/>
      <c r="AQ333" s="84"/>
      <c r="AR333"/>
      <c r="AS333"/>
      <c r="AT333"/>
      <c r="AU333" s="85"/>
      <c r="AV333" s="84"/>
      <c r="AW333"/>
      <c r="AX333"/>
      <c r="AY333"/>
      <c r="AZ333" s="85"/>
      <c r="BA333" s="84"/>
      <c r="BB333"/>
      <c r="BC333"/>
      <c r="BD333"/>
      <c r="BE333" s="85"/>
      <c r="BF333" s="84"/>
      <c r="BG333"/>
      <c r="BH333"/>
      <c r="BI333"/>
      <c r="BJ333" s="85"/>
      <c r="BK333" s="84"/>
      <c r="BL333"/>
      <c r="BM333"/>
      <c r="BN333"/>
      <c r="BO333" s="85"/>
    </row>
    <row r="334" spans="2:67" s="68" customFormat="1" hidden="1" x14ac:dyDescent="0.2">
      <c r="B334">
        <f t="shared" si="33"/>
        <v>0</v>
      </c>
      <c r="C334">
        <f t="shared" si="34"/>
        <v>0</v>
      </c>
      <c r="D334" s="68">
        <f t="shared" si="35"/>
        <v>0</v>
      </c>
      <c r="H334" s="39"/>
      <c r="I334"/>
      <c r="J334"/>
      <c r="K334"/>
      <c r="L334" s="40"/>
      <c r="M334" s="39"/>
      <c r="N334"/>
      <c r="O334"/>
      <c r="P334"/>
      <c r="Q334"/>
      <c r="R334" s="84"/>
      <c r="S334"/>
      <c r="T334"/>
      <c r="U334"/>
      <c r="V334"/>
      <c r="W334" s="84"/>
      <c r="X334"/>
      <c r="Y334"/>
      <c r="Z334"/>
      <c r="AA334" s="85"/>
      <c r="AB334" s="84"/>
      <c r="AC334"/>
      <c r="AD334"/>
      <c r="AE334"/>
      <c r="AF334" s="85"/>
      <c r="AG334" s="84"/>
      <c r="AH334"/>
      <c r="AI334"/>
      <c r="AJ334"/>
      <c r="AK334" s="85"/>
      <c r="AL334" s="84"/>
      <c r="AM334"/>
      <c r="AN334"/>
      <c r="AO334"/>
      <c r="AP334" s="85"/>
      <c r="AQ334" s="84"/>
      <c r="AR334"/>
      <c r="AS334"/>
      <c r="AT334"/>
      <c r="AU334" s="85"/>
      <c r="AV334" s="84"/>
      <c r="AW334"/>
      <c r="AX334"/>
      <c r="AY334"/>
      <c r="AZ334" s="85"/>
      <c r="BA334" s="84"/>
      <c r="BB334"/>
      <c r="BC334"/>
      <c r="BD334"/>
      <c r="BE334" s="85"/>
      <c r="BF334" s="84"/>
      <c r="BG334"/>
      <c r="BH334"/>
      <c r="BI334"/>
      <c r="BJ334" s="85"/>
      <c r="BK334" s="84"/>
      <c r="BL334"/>
      <c r="BM334"/>
      <c r="BN334"/>
      <c r="BO334" s="85"/>
    </row>
    <row r="335" spans="2:67" s="68" customFormat="1" hidden="1" x14ac:dyDescent="0.2">
      <c r="B335">
        <f t="shared" si="33"/>
        <v>0</v>
      </c>
      <c r="C335">
        <f t="shared" si="34"/>
        <v>0</v>
      </c>
      <c r="D335" s="68">
        <f t="shared" si="35"/>
        <v>0</v>
      </c>
      <c r="H335" s="39"/>
      <c r="I335"/>
      <c r="J335"/>
      <c r="K335"/>
      <c r="L335" s="40"/>
      <c r="M335" s="39"/>
      <c r="N335"/>
      <c r="O335"/>
      <c r="P335"/>
      <c r="Q335"/>
      <c r="R335" s="84"/>
      <c r="S335"/>
      <c r="T335"/>
      <c r="U335"/>
      <c r="V335"/>
      <c r="W335" s="84"/>
      <c r="X335"/>
      <c r="Y335"/>
      <c r="Z335"/>
      <c r="AA335" s="85"/>
      <c r="AB335" s="84"/>
      <c r="AC335"/>
      <c r="AD335"/>
      <c r="AE335"/>
      <c r="AF335" s="85"/>
      <c r="AG335" s="84"/>
      <c r="AH335"/>
      <c r="AI335"/>
      <c r="AJ335"/>
      <c r="AK335" s="85"/>
      <c r="AL335" s="84"/>
      <c r="AM335"/>
      <c r="AN335"/>
      <c r="AO335"/>
      <c r="AP335" s="85"/>
      <c r="AQ335" s="84"/>
      <c r="AR335"/>
      <c r="AS335"/>
      <c r="AT335"/>
      <c r="AU335" s="85"/>
      <c r="AV335" s="84"/>
      <c r="AW335"/>
      <c r="AX335"/>
      <c r="AY335"/>
      <c r="AZ335" s="85"/>
      <c r="BA335" s="84"/>
      <c r="BB335"/>
      <c r="BC335"/>
      <c r="BD335"/>
      <c r="BE335" s="85"/>
      <c r="BF335" s="84"/>
      <c r="BG335"/>
      <c r="BH335"/>
      <c r="BI335"/>
      <c r="BJ335" s="85"/>
      <c r="BK335" s="84"/>
      <c r="BL335"/>
      <c r="BM335"/>
      <c r="BN335"/>
      <c r="BO335" s="85"/>
    </row>
    <row r="336" spans="2:67" s="68" customFormat="1" hidden="1" x14ac:dyDescent="0.2">
      <c r="B336">
        <f t="shared" si="33"/>
        <v>0</v>
      </c>
      <c r="C336">
        <f t="shared" si="34"/>
        <v>0</v>
      </c>
      <c r="D336" s="68">
        <f t="shared" si="35"/>
        <v>0</v>
      </c>
      <c r="H336" s="39"/>
      <c r="I336"/>
      <c r="J336"/>
      <c r="K336"/>
      <c r="L336" s="40"/>
      <c r="M336" s="39"/>
      <c r="N336"/>
      <c r="O336"/>
      <c r="P336"/>
      <c r="Q336"/>
      <c r="R336" s="84"/>
      <c r="S336"/>
      <c r="T336"/>
      <c r="U336"/>
      <c r="V336"/>
      <c r="W336" s="84"/>
      <c r="X336"/>
      <c r="Y336"/>
      <c r="Z336"/>
      <c r="AA336" s="85"/>
      <c r="AB336" s="84"/>
      <c r="AC336"/>
      <c r="AD336"/>
      <c r="AE336"/>
      <c r="AF336" s="85"/>
      <c r="AG336" s="84"/>
      <c r="AH336"/>
      <c r="AI336"/>
      <c r="AJ336"/>
      <c r="AK336" s="85"/>
      <c r="AL336" s="84"/>
      <c r="AM336"/>
      <c r="AN336"/>
      <c r="AO336"/>
      <c r="AP336" s="85"/>
      <c r="AQ336" s="84"/>
      <c r="AR336"/>
      <c r="AS336"/>
      <c r="AT336"/>
      <c r="AU336" s="85"/>
      <c r="AV336" s="84"/>
      <c r="AW336"/>
      <c r="AX336"/>
      <c r="AY336"/>
      <c r="AZ336" s="85"/>
      <c r="BA336" s="84"/>
      <c r="BB336"/>
      <c r="BC336"/>
      <c r="BD336"/>
      <c r="BE336" s="85"/>
      <c r="BF336" s="84"/>
      <c r="BG336"/>
      <c r="BH336"/>
      <c r="BI336"/>
      <c r="BJ336" s="85"/>
      <c r="BK336" s="84"/>
      <c r="BL336"/>
      <c r="BM336"/>
      <c r="BN336"/>
      <c r="BO336" s="85"/>
    </row>
    <row r="337" spans="2:67" s="68" customFormat="1" hidden="1" x14ac:dyDescent="0.2">
      <c r="B337">
        <f t="shared" si="33"/>
        <v>0</v>
      </c>
      <c r="C337">
        <f t="shared" si="34"/>
        <v>0</v>
      </c>
      <c r="D337" s="68">
        <f t="shared" si="35"/>
        <v>0</v>
      </c>
      <c r="H337" s="39"/>
      <c r="I337"/>
      <c r="J337"/>
      <c r="K337"/>
      <c r="L337" s="40"/>
      <c r="M337" s="39"/>
      <c r="N337"/>
      <c r="O337"/>
      <c r="P337"/>
      <c r="Q337"/>
      <c r="R337" s="84"/>
      <c r="S337"/>
      <c r="T337"/>
      <c r="U337"/>
      <c r="V337"/>
      <c r="W337" s="84"/>
      <c r="X337"/>
      <c r="Y337"/>
      <c r="Z337"/>
      <c r="AA337" s="85"/>
      <c r="AB337" s="84"/>
      <c r="AC337"/>
      <c r="AD337"/>
      <c r="AE337"/>
      <c r="AF337" s="85"/>
      <c r="AG337" s="84"/>
      <c r="AH337"/>
      <c r="AI337"/>
      <c r="AJ337"/>
      <c r="AK337" s="85"/>
      <c r="AL337" s="84"/>
      <c r="AM337"/>
      <c r="AN337"/>
      <c r="AO337"/>
      <c r="AP337" s="85"/>
      <c r="AQ337" s="84"/>
      <c r="AR337"/>
      <c r="AS337"/>
      <c r="AT337"/>
      <c r="AU337" s="85"/>
      <c r="AV337" s="84"/>
      <c r="AW337"/>
      <c r="AX337"/>
      <c r="AY337"/>
      <c r="AZ337" s="85"/>
      <c r="BA337" s="84"/>
      <c r="BB337"/>
      <c r="BC337"/>
      <c r="BD337"/>
      <c r="BE337" s="85"/>
      <c r="BF337" s="84"/>
      <c r="BG337"/>
      <c r="BH337"/>
      <c r="BI337"/>
      <c r="BJ337" s="85"/>
      <c r="BK337" s="84"/>
      <c r="BL337"/>
      <c r="BM337"/>
      <c r="BN337"/>
      <c r="BO337" s="85"/>
    </row>
    <row r="338" spans="2:67" s="68" customFormat="1" hidden="1" x14ac:dyDescent="0.2">
      <c r="B338">
        <f t="shared" si="33"/>
        <v>0</v>
      </c>
      <c r="C338">
        <f t="shared" si="34"/>
        <v>0</v>
      </c>
      <c r="D338" s="68">
        <f t="shared" si="35"/>
        <v>0</v>
      </c>
      <c r="H338" s="39"/>
      <c r="I338"/>
      <c r="J338"/>
      <c r="K338"/>
      <c r="L338" s="40"/>
      <c r="M338" s="39"/>
      <c r="N338"/>
      <c r="O338"/>
      <c r="P338"/>
      <c r="Q338"/>
      <c r="R338" s="84"/>
      <c r="S338"/>
      <c r="T338"/>
      <c r="U338"/>
      <c r="V338"/>
      <c r="W338" s="84"/>
      <c r="X338"/>
      <c r="Y338"/>
      <c r="Z338"/>
      <c r="AA338" s="85"/>
      <c r="AB338" s="84"/>
      <c r="AC338"/>
      <c r="AD338"/>
      <c r="AE338"/>
      <c r="AF338" s="85"/>
      <c r="AG338" s="84"/>
      <c r="AH338"/>
      <c r="AI338"/>
      <c r="AJ338"/>
      <c r="AK338" s="85"/>
      <c r="AL338" s="84"/>
      <c r="AM338"/>
      <c r="AN338"/>
      <c r="AO338"/>
      <c r="AP338" s="85"/>
      <c r="AQ338" s="84"/>
      <c r="AR338"/>
      <c r="AS338"/>
      <c r="AT338"/>
      <c r="AU338" s="85"/>
      <c r="AV338" s="84"/>
      <c r="AW338"/>
      <c r="AX338"/>
      <c r="AY338"/>
      <c r="AZ338" s="85"/>
      <c r="BA338" s="84"/>
      <c r="BB338"/>
      <c r="BC338"/>
      <c r="BD338"/>
      <c r="BE338" s="85"/>
      <c r="BF338" s="84"/>
      <c r="BG338"/>
      <c r="BH338"/>
      <c r="BI338"/>
      <c r="BJ338" s="85"/>
      <c r="BK338" s="84"/>
      <c r="BL338"/>
      <c r="BM338"/>
      <c r="BN338"/>
      <c r="BO338" s="85"/>
    </row>
    <row r="339" spans="2:67" s="68" customFormat="1" hidden="1" x14ac:dyDescent="0.2">
      <c r="B339">
        <f t="shared" si="33"/>
        <v>0</v>
      </c>
      <c r="C339">
        <f t="shared" si="34"/>
        <v>0</v>
      </c>
      <c r="D339" s="68">
        <f t="shared" si="35"/>
        <v>0</v>
      </c>
      <c r="H339" s="39"/>
      <c r="I339"/>
      <c r="J339"/>
      <c r="K339"/>
      <c r="L339" s="40"/>
      <c r="M339" s="39"/>
      <c r="N339"/>
      <c r="O339"/>
      <c r="P339"/>
      <c r="Q339"/>
      <c r="R339" s="84"/>
      <c r="S339"/>
      <c r="T339"/>
      <c r="U339"/>
      <c r="V339"/>
      <c r="W339" s="84"/>
      <c r="X339"/>
      <c r="Y339"/>
      <c r="Z339"/>
      <c r="AA339" s="85"/>
      <c r="AB339" s="84"/>
      <c r="AC339"/>
      <c r="AD339"/>
      <c r="AE339"/>
      <c r="AF339" s="85"/>
      <c r="AG339" s="84"/>
      <c r="AH339"/>
      <c r="AI339"/>
      <c r="AJ339"/>
      <c r="AK339" s="85"/>
      <c r="AL339" s="84"/>
      <c r="AM339"/>
      <c r="AN339"/>
      <c r="AO339"/>
      <c r="AP339" s="85"/>
      <c r="AQ339" s="84"/>
      <c r="AR339"/>
      <c r="AS339"/>
      <c r="AT339"/>
      <c r="AU339" s="85"/>
      <c r="AV339" s="84"/>
      <c r="AW339"/>
      <c r="AX339"/>
      <c r="AY339"/>
      <c r="AZ339" s="85"/>
      <c r="BA339" s="84"/>
      <c r="BB339"/>
      <c r="BC339"/>
      <c r="BD339"/>
      <c r="BE339" s="85"/>
      <c r="BF339" s="84"/>
      <c r="BG339"/>
      <c r="BH339"/>
      <c r="BI339"/>
      <c r="BJ339" s="85"/>
      <c r="BK339" s="84"/>
      <c r="BL339"/>
      <c r="BM339"/>
      <c r="BN339"/>
      <c r="BO339" s="85"/>
    </row>
    <row r="340" spans="2:67" s="68" customFormat="1" hidden="1" x14ac:dyDescent="0.2">
      <c r="B340">
        <f t="shared" si="33"/>
        <v>0</v>
      </c>
      <c r="C340">
        <f t="shared" si="34"/>
        <v>0</v>
      </c>
      <c r="D340" s="68">
        <f t="shared" si="35"/>
        <v>0</v>
      </c>
      <c r="H340" s="39"/>
      <c r="I340"/>
      <c r="J340"/>
      <c r="K340"/>
      <c r="L340" s="40"/>
      <c r="M340" s="39"/>
      <c r="N340"/>
      <c r="O340"/>
      <c r="P340"/>
      <c r="Q340"/>
      <c r="R340" s="84"/>
      <c r="S340"/>
      <c r="T340"/>
      <c r="U340"/>
      <c r="V340"/>
      <c r="W340" s="84"/>
      <c r="X340"/>
      <c r="Y340"/>
      <c r="Z340"/>
      <c r="AA340" s="85"/>
      <c r="AB340" s="84"/>
      <c r="AC340"/>
      <c r="AD340"/>
      <c r="AE340"/>
      <c r="AF340" s="85"/>
      <c r="AG340" s="84"/>
      <c r="AH340"/>
      <c r="AI340"/>
      <c r="AJ340"/>
      <c r="AK340" s="85"/>
      <c r="AL340" s="84"/>
      <c r="AM340"/>
      <c r="AN340"/>
      <c r="AO340"/>
      <c r="AP340" s="85"/>
      <c r="AQ340" s="84"/>
      <c r="AR340"/>
      <c r="AS340"/>
      <c r="AT340"/>
      <c r="AU340" s="85"/>
      <c r="AV340" s="84"/>
      <c r="AW340"/>
      <c r="AX340"/>
      <c r="AY340"/>
      <c r="AZ340" s="85"/>
      <c r="BA340" s="84"/>
      <c r="BB340"/>
      <c r="BC340"/>
      <c r="BD340"/>
      <c r="BE340" s="85"/>
      <c r="BF340" s="84"/>
      <c r="BG340"/>
      <c r="BH340"/>
      <c r="BI340"/>
      <c r="BJ340" s="85"/>
      <c r="BK340" s="84"/>
      <c r="BL340"/>
      <c r="BM340"/>
      <c r="BN340"/>
      <c r="BO340" s="85"/>
    </row>
    <row r="341" spans="2:67" s="68" customFormat="1" hidden="1" x14ac:dyDescent="0.2">
      <c r="B341">
        <f t="shared" si="33"/>
        <v>0</v>
      </c>
      <c r="C341">
        <f t="shared" si="34"/>
        <v>0</v>
      </c>
      <c r="D341" s="68">
        <f t="shared" si="35"/>
        <v>0</v>
      </c>
      <c r="H341" s="39"/>
      <c r="I341"/>
      <c r="J341"/>
      <c r="K341"/>
      <c r="L341" s="40"/>
      <c r="M341" s="39"/>
      <c r="N341"/>
      <c r="O341"/>
      <c r="P341"/>
      <c r="Q341"/>
      <c r="R341" s="84"/>
      <c r="S341"/>
      <c r="T341"/>
      <c r="U341"/>
      <c r="V341"/>
      <c r="W341" s="84"/>
      <c r="X341"/>
      <c r="Y341"/>
      <c r="Z341"/>
      <c r="AA341" s="85"/>
      <c r="AB341" s="84"/>
      <c r="AC341"/>
      <c r="AD341"/>
      <c r="AE341"/>
      <c r="AF341" s="85"/>
      <c r="AG341" s="84"/>
      <c r="AH341"/>
      <c r="AI341"/>
      <c r="AJ341"/>
      <c r="AK341" s="85"/>
      <c r="AL341" s="84"/>
      <c r="AM341"/>
      <c r="AN341"/>
      <c r="AO341"/>
      <c r="AP341" s="85"/>
      <c r="AQ341" s="84"/>
      <c r="AR341"/>
      <c r="AS341"/>
      <c r="AT341"/>
      <c r="AU341" s="85"/>
      <c r="AV341" s="84"/>
      <c r="AW341"/>
      <c r="AX341"/>
      <c r="AY341"/>
      <c r="AZ341" s="85"/>
      <c r="BA341" s="84"/>
      <c r="BB341"/>
      <c r="BC341"/>
      <c r="BD341"/>
      <c r="BE341" s="85"/>
      <c r="BF341" s="84"/>
      <c r="BG341"/>
      <c r="BH341"/>
      <c r="BI341"/>
      <c r="BJ341" s="85"/>
      <c r="BK341" s="84"/>
      <c r="BL341"/>
      <c r="BM341"/>
      <c r="BN341"/>
      <c r="BO341" s="85"/>
    </row>
    <row r="342" spans="2:67" s="68" customFormat="1" hidden="1" x14ac:dyDescent="0.2">
      <c r="B342">
        <f t="shared" si="33"/>
        <v>0</v>
      </c>
      <c r="C342">
        <f t="shared" si="34"/>
        <v>0</v>
      </c>
      <c r="D342" s="68">
        <f t="shared" si="35"/>
        <v>0</v>
      </c>
      <c r="H342" s="39"/>
      <c r="I342"/>
      <c r="J342"/>
      <c r="K342"/>
      <c r="L342" s="40"/>
      <c r="M342" s="39"/>
      <c r="N342"/>
      <c r="O342"/>
      <c r="P342"/>
      <c r="Q342"/>
      <c r="R342" s="84"/>
      <c r="S342"/>
      <c r="T342"/>
      <c r="U342"/>
      <c r="V342"/>
      <c r="W342" s="84"/>
      <c r="X342"/>
      <c r="Y342"/>
      <c r="Z342"/>
      <c r="AA342" s="85"/>
      <c r="AB342" s="84"/>
      <c r="AC342"/>
      <c r="AD342"/>
      <c r="AE342"/>
      <c r="AF342" s="85"/>
      <c r="AG342" s="84"/>
      <c r="AH342"/>
      <c r="AI342"/>
      <c r="AJ342"/>
      <c r="AK342" s="85"/>
      <c r="AL342" s="84"/>
      <c r="AM342"/>
      <c r="AN342"/>
      <c r="AO342"/>
      <c r="AP342" s="85"/>
      <c r="AQ342" s="84"/>
      <c r="AR342"/>
      <c r="AS342"/>
      <c r="AT342"/>
      <c r="AU342" s="85"/>
      <c r="AV342" s="84"/>
      <c r="AW342"/>
      <c r="AX342"/>
      <c r="AY342"/>
      <c r="AZ342" s="85"/>
      <c r="BA342" s="84"/>
      <c r="BB342"/>
      <c r="BC342"/>
      <c r="BD342"/>
      <c r="BE342" s="85"/>
      <c r="BF342" s="84"/>
      <c r="BG342"/>
      <c r="BH342"/>
      <c r="BI342"/>
      <c r="BJ342" s="85"/>
      <c r="BK342" s="84"/>
      <c r="BL342"/>
      <c r="BM342"/>
      <c r="BN342"/>
      <c r="BO342" s="85"/>
    </row>
    <row r="343" spans="2:67" s="68" customFormat="1" hidden="1" x14ac:dyDescent="0.2">
      <c r="B343">
        <f t="shared" si="33"/>
        <v>0</v>
      </c>
      <c r="C343">
        <f t="shared" si="34"/>
        <v>0</v>
      </c>
      <c r="D343" s="68">
        <f t="shared" si="35"/>
        <v>0</v>
      </c>
      <c r="H343" s="39"/>
      <c r="I343"/>
      <c r="J343"/>
      <c r="K343"/>
      <c r="L343" s="40"/>
      <c r="M343" s="39"/>
      <c r="N343"/>
      <c r="O343"/>
      <c r="P343"/>
      <c r="Q343"/>
      <c r="R343" s="84"/>
      <c r="S343"/>
      <c r="T343"/>
      <c r="U343"/>
      <c r="V343"/>
      <c r="W343" s="84"/>
      <c r="X343"/>
      <c r="Y343"/>
      <c r="Z343"/>
      <c r="AA343" s="85"/>
      <c r="AB343" s="84"/>
      <c r="AC343"/>
      <c r="AD343"/>
      <c r="AE343"/>
      <c r="AF343" s="85"/>
      <c r="AG343" s="84"/>
      <c r="AH343"/>
      <c r="AI343"/>
      <c r="AJ343"/>
      <c r="AK343" s="85"/>
      <c r="AL343" s="84"/>
      <c r="AM343"/>
      <c r="AN343"/>
      <c r="AO343"/>
      <c r="AP343" s="85"/>
      <c r="AQ343" s="84"/>
      <c r="AR343"/>
      <c r="AS343"/>
      <c r="AT343"/>
      <c r="AU343" s="85"/>
      <c r="AV343" s="84"/>
      <c r="AW343"/>
      <c r="AX343"/>
      <c r="AY343"/>
      <c r="AZ343" s="85"/>
      <c r="BA343" s="84"/>
      <c r="BB343"/>
      <c r="BC343"/>
      <c r="BD343"/>
      <c r="BE343" s="85"/>
      <c r="BF343" s="84"/>
      <c r="BG343"/>
      <c r="BH343"/>
      <c r="BI343"/>
      <c r="BJ343" s="85"/>
      <c r="BK343" s="84"/>
      <c r="BL343"/>
      <c r="BM343"/>
      <c r="BN343"/>
      <c r="BO343" s="85"/>
    </row>
    <row r="344" spans="2:67" s="68" customFormat="1" hidden="1" x14ac:dyDescent="0.2">
      <c r="B344">
        <f t="shared" si="33"/>
        <v>0</v>
      </c>
      <c r="C344">
        <f t="shared" si="34"/>
        <v>0</v>
      </c>
      <c r="D344" s="68">
        <f t="shared" si="35"/>
        <v>0</v>
      </c>
      <c r="H344" s="39"/>
      <c r="I344"/>
      <c r="J344"/>
      <c r="K344"/>
      <c r="L344" s="40"/>
      <c r="M344" s="39"/>
      <c r="N344"/>
      <c r="O344"/>
      <c r="P344"/>
      <c r="Q344"/>
      <c r="R344" s="84"/>
      <c r="S344"/>
      <c r="T344"/>
      <c r="U344"/>
      <c r="V344"/>
      <c r="W344" s="84"/>
      <c r="X344"/>
      <c r="Y344"/>
      <c r="Z344"/>
      <c r="AA344" s="85"/>
      <c r="AB344" s="84"/>
      <c r="AC344"/>
      <c r="AD344"/>
      <c r="AE344"/>
      <c r="AF344" s="85"/>
      <c r="AG344" s="84"/>
      <c r="AH344"/>
      <c r="AI344"/>
      <c r="AJ344"/>
      <c r="AK344" s="85"/>
      <c r="AL344" s="84"/>
      <c r="AM344"/>
      <c r="AN344"/>
      <c r="AO344"/>
      <c r="AP344" s="85"/>
      <c r="AQ344" s="84"/>
      <c r="AR344"/>
      <c r="AS344"/>
      <c r="AT344"/>
      <c r="AU344" s="85"/>
      <c r="AV344" s="84"/>
      <c r="AW344"/>
      <c r="AX344"/>
      <c r="AY344"/>
      <c r="AZ344" s="85"/>
      <c r="BA344" s="84"/>
      <c r="BB344"/>
      <c r="BC344"/>
      <c r="BD344"/>
      <c r="BE344" s="85"/>
      <c r="BF344" s="84"/>
      <c r="BG344"/>
      <c r="BH344"/>
      <c r="BI344"/>
      <c r="BJ344" s="85"/>
      <c r="BK344" s="84"/>
      <c r="BL344"/>
      <c r="BM344"/>
      <c r="BN344"/>
      <c r="BO344" s="85"/>
    </row>
    <row r="345" spans="2:67" s="68" customFormat="1" hidden="1" x14ac:dyDescent="0.2">
      <c r="B345">
        <f t="shared" si="33"/>
        <v>0</v>
      </c>
      <c r="C345">
        <f t="shared" si="34"/>
        <v>0</v>
      </c>
      <c r="D345" s="68">
        <f t="shared" si="35"/>
        <v>0</v>
      </c>
      <c r="H345" s="39"/>
      <c r="I345"/>
      <c r="J345"/>
      <c r="K345"/>
      <c r="L345" s="40"/>
      <c r="M345" s="39"/>
      <c r="N345"/>
      <c r="O345"/>
      <c r="P345"/>
      <c r="Q345"/>
      <c r="R345" s="84"/>
      <c r="S345"/>
      <c r="T345"/>
      <c r="U345"/>
      <c r="V345"/>
      <c r="W345" s="84"/>
      <c r="X345"/>
      <c r="Y345"/>
      <c r="Z345"/>
      <c r="AA345" s="85"/>
      <c r="AB345" s="84"/>
      <c r="AC345"/>
      <c r="AD345"/>
      <c r="AE345"/>
      <c r="AF345" s="85"/>
      <c r="AG345" s="84"/>
      <c r="AH345"/>
      <c r="AI345"/>
      <c r="AJ345"/>
      <c r="AK345" s="85"/>
      <c r="AL345" s="84"/>
      <c r="AM345"/>
      <c r="AN345"/>
      <c r="AO345"/>
      <c r="AP345" s="85"/>
      <c r="AQ345" s="84"/>
      <c r="AR345"/>
      <c r="AS345"/>
      <c r="AT345"/>
      <c r="AU345" s="85"/>
      <c r="AV345" s="84"/>
      <c r="AW345"/>
      <c r="AX345"/>
      <c r="AY345"/>
      <c r="AZ345" s="85"/>
      <c r="BA345" s="84"/>
      <c r="BB345"/>
      <c r="BC345"/>
      <c r="BD345"/>
      <c r="BE345" s="85"/>
      <c r="BF345" s="84"/>
      <c r="BG345"/>
      <c r="BH345"/>
      <c r="BI345"/>
      <c r="BJ345" s="85"/>
      <c r="BK345" s="84"/>
      <c r="BL345"/>
      <c r="BM345"/>
      <c r="BN345"/>
      <c r="BO345" s="85"/>
    </row>
    <row r="346" spans="2:67" s="68" customFormat="1" hidden="1" x14ac:dyDescent="0.2">
      <c r="B346">
        <f t="shared" si="33"/>
        <v>0</v>
      </c>
      <c r="C346">
        <f t="shared" si="34"/>
        <v>0</v>
      </c>
      <c r="D346" s="68">
        <f t="shared" si="35"/>
        <v>0</v>
      </c>
      <c r="H346" s="39"/>
      <c r="I346"/>
      <c r="J346"/>
      <c r="K346"/>
      <c r="L346" s="40"/>
      <c r="M346" s="39"/>
      <c r="N346"/>
      <c r="O346"/>
      <c r="P346"/>
      <c r="Q346"/>
      <c r="R346" s="84"/>
      <c r="S346"/>
      <c r="T346"/>
      <c r="U346"/>
      <c r="V346"/>
      <c r="W346" s="84"/>
      <c r="X346"/>
      <c r="Y346"/>
      <c r="Z346"/>
      <c r="AA346" s="85"/>
      <c r="AB346" s="84"/>
      <c r="AC346"/>
      <c r="AD346"/>
      <c r="AE346"/>
      <c r="AF346" s="85"/>
      <c r="AG346" s="84"/>
      <c r="AH346"/>
      <c r="AI346"/>
      <c r="AJ346"/>
      <c r="AK346" s="85"/>
      <c r="AL346" s="84"/>
      <c r="AM346"/>
      <c r="AN346"/>
      <c r="AO346"/>
      <c r="AP346" s="85"/>
      <c r="AQ346" s="84"/>
      <c r="AR346"/>
      <c r="AS346"/>
      <c r="AT346"/>
      <c r="AU346" s="85"/>
      <c r="AV346" s="84"/>
      <c r="AW346"/>
      <c r="AX346"/>
      <c r="AY346"/>
      <c r="AZ346" s="85"/>
      <c r="BA346" s="84"/>
      <c r="BB346"/>
      <c r="BC346"/>
      <c r="BD346"/>
      <c r="BE346" s="85"/>
      <c r="BF346" s="84"/>
      <c r="BG346"/>
      <c r="BH346"/>
      <c r="BI346"/>
      <c r="BJ346" s="85"/>
      <c r="BK346" s="84"/>
      <c r="BL346"/>
      <c r="BM346"/>
      <c r="BN346"/>
      <c r="BO346" s="85"/>
    </row>
    <row r="347" spans="2:67" s="68" customFormat="1" hidden="1" x14ac:dyDescent="0.2">
      <c r="B347">
        <f t="shared" si="33"/>
        <v>0</v>
      </c>
      <c r="C347">
        <f t="shared" si="34"/>
        <v>0</v>
      </c>
      <c r="D347" s="68">
        <f t="shared" si="35"/>
        <v>0</v>
      </c>
      <c r="H347" s="39"/>
      <c r="I347"/>
      <c r="J347"/>
      <c r="K347"/>
      <c r="L347" s="40"/>
      <c r="M347" s="39"/>
      <c r="N347"/>
      <c r="O347"/>
      <c r="P347"/>
      <c r="Q347"/>
      <c r="R347" s="84"/>
      <c r="S347"/>
      <c r="T347"/>
      <c r="U347"/>
      <c r="V347"/>
      <c r="W347" s="84"/>
      <c r="X347"/>
      <c r="Y347"/>
      <c r="Z347"/>
      <c r="AA347" s="85"/>
      <c r="AB347" s="84"/>
      <c r="AC347"/>
      <c r="AD347"/>
      <c r="AE347"/>
      <c r="AF347" s="85"/>
      <c r="AG347" s="84"/>
      <c r="AH347"/>
      <c r="AI347"/>
      <c r="AJ347"/>
      <c r="AK347" s="85"/>
      <c r="AL347" s="84"/>
      <c r="AM347"/>
      <c r="AN347"/>
      <c r="AO347"/>
      <c r="AP347" s="85"/>
      <c r="AQ347" s="84"/>
      <c r="AR347"/>
      <c r="AS347"/>
      <c r="AT347"/>
      <c r="AU347" s="85"/>
      <c r="AV347" s="84"/>
      <c r="AW347"/>
      <c r="AX347"/>
      <c r="AY347"/>
      <c r="AZ347" s="85"/>
      <c r="BA347" s="84"/>
      <c r="BB347"/>
      <c r="BC347"/>
      <c r="BD347"/>
      <c r="BE347" s="85"/>
      <c r="BF347" s="84"/>
      <c r="BG347"/>
      <c r="BH347"/>
      <c r="BI347"/>
      <c r="BJ347" s="85"/>
      <c r="BK347" s="84"/>
      <c r="BL347"/>
      <c r="BM347"/>
      <c r="BN347"/>
      <c r="BO347" s="85"/>
    </row>
    <row r="348" spans="2:67" s="68" customFormat="1" hidden="1" x14ac:dyDescent="0.2">
      <c r="B348">
        <f t="shared" si="33"/>
        <v>0</v>
      </c>
      <c r="C348">
        <f t="shared" si="34"/>
        <v>0</v>
      </c>
      <c r="D348" s="68">
        <f t="shared" si="35"/>
        <v>0</v>
      </c>
      <c r="H348" s="39"/>
      <c r="I348"/>
      <c r="J348"/>
      <c r="K348"/>
      <c r="L348" s="40"/>
      <c r="M348" s="39"/>
      <c r="N348"/>
      <c r="O348"/>
      <c r="P348"/>
      <c r="Q348"/>
      <c r="R348" s="84"/>
      <c r="S348"/>
      <c r="T348"/>
      <c r="U348"/>
      <c r="V348"/>
      <c r="W348" s="84"/>
      <c r="X348"/>
      <c r="Y348"/>
      <c r="Z348"/>
      <c r="AA348" s="85"/>
      <c r="AB348" s="84"/>
      <c r="AC348"/>
      <c r="AD348"/>
      <c r="AE348"/>
      <c r="AF348" s="85"/>
      <c r="AG348" s="84"/>
      <c r="AH348"/>
      <c r="AI348"/>
      <c r="AJ348"/>
      <c r="AK348" s="85"/>
      <c r="AL348" s="84"/>
      <c r="AM348"/>
      <c r="AN348"/>
      <c r="AO348"/>
      <c r="AP348" s="85"/>
      <c r="AQ348" s="84"/>
      <c r="AR348"/>
      <c r="AS348"/>
      <c r="AT348"/>
      <c r="AU348" s="85"/>
      <c r="AV348" s="84"/>
      <c r="AW348"/>
      <c r="AX348"/>
      <c r="AY348"/>
      <c r="AZ348" s="85"/>
      <c r="BA348" s="84"/>
      <c r="BB348"/>
      <c r="BC348"/>
      <c r="BD348"/>
      <c r="BE348" s="85"/>
      <c r="BF348" s="84"/>
      <c r="BG348"/>
      <c r="BH348"/>
      <c r="BI348"/>
      <c r="BJ348" s="85"/>
      <c r="BK348" s="84"/>
      <c r="BL348"/>
      <c r="BM348"/>
      <c r="BN348"/>
      <c r="BO348" s="85"/>
    </row>
    <row r="349" spans="2:67" s="68" customFormat="1" hidden="1" x14ac:dyDescent="0.2">
      <c r="B349">
        <f t="shared" si="33"/>
        <v>0</v>
      </c>
      <c r="C349">
        <f t="shared" si="34"/>
        <v>0</v>
      </c>
      <c r="D349" s="68">
        <f t="shared" si="35"/>
        <v>0</v>
      </c>
      <c r="H349" s="39"/>
      <c r="I349"/>
      <c r="J349"/>
      <c r="K349"/>
      <c r="L349" s="40"/>
      <c r="M349" s="39"/>
      <c r="N349"/>
      <c r="O349"/>
      <c r="P349"/>
      <c r="Q349"/>
      <c r="R349" s="84"/>
      <c r="S349"/>
      <c r="T349"/>
      <c r="U349"/>
      <c r="V349"/>
      <c r="W349" s="84"/>
      <c r="X349"/>
      <c r="Y349"/>
      <c r="Z349"/>
      <c r="AA349" s="85"/>
      <c r="AB349" s="84"/>
      <c r="AC349"/>
      <c r="AD349"/>
      <c r="AE349"/>
      <c r="AF349" s="85"/>
      <c r="AG349" s="84"/>
      <c r="AH349"/>
      <c r="AI349"/>
      <c r="AJ349"/>
      <c r="AK349" s="85"/>
      <c r="AL349" s="84"/>
      <c r="AM349"/>
      <c r="AN349"/>
      <c r="AO349"/>
      <c r="AP349" s="85"/>
      <c r="AQ349" s="84"/>
      <c r="AR349"/>
      <c r="AS349"/>
      <c r="AT349"/>
      <c r="AU349" s="85"/>
      <c r="AV349" s="84"/>
      <c r="AW349"/>
      <c r="AX349"/>
      <c r="AY349"/>
      <c r="AZ349" s="85"/>
      <c r="BA349" s="84"/>
      <c r="BB349"/>
      <c r="BC349"/>
      <c r="BD349"/>
      <c r="BE349" s="85"/>
      <c r="BF349" s="84"/>
      <c r="BG349"/>
      <c r="BH349"/>
      <c r="BI349"/>
      <c r="BJ349" s="85"/>
      <c r="BK349" s="84"/>
      <c r="BL349"/>
      <c r="BM349"/>
      <c r="BN349"/>
      <c r="BO349" s="85"/>
    </row>
    <row r="350" spans="2:67" s="68" customFormat="1" hidden="1" x14ac:dyDescent="0.2">
      <c r="B350">
        <f t="shared" si="33"/>
        <v>0</v>
      </c>
      <c r="C350">
        <f t="shared" si="34"/>
        <v>0</v>
      </c>
      <c r="D350" s="68">
        <f t="shared" si="35"/>
        <v>0</v>
      </c>
      <c r="H350" s="39"/>
      <c r="I350"/>
      <c r="J350"/>
      <c r="K350"/>
      <c r="L350" s="40"/>
      <c r="M350" s="39"/>
      <c r="N350"/>
      <c r="O350"/>
      <c r="P350"/>
      <c r="Q350"/>
      <c r="R350" s="84"/>
      <c r="S350"/>
      <c r="T350"/>
      <c r="U350"/>
      <c r="V350"/>
      <c r="W350" s="84"/>
      <c r="X350"/>
      <c r="Y350"/>
      <c r="Z350"/>
      <c r="AA350" s="85"/>
      <c r="AB350" s="84"/>
      <c r="AC350"/>
      <c r="AD350"/>
      <c r="AE350"/>
      <c r="AF350" s="85"/>
      <c r="AG350" s="84"/>
      <c r="AH350"/>
      <c r="AI350"/>
      <c r="AJ350"/>
      <c r="AK350" s="85"/>
      <c r="AL350" s="84"/>
      <c r="AM350"/>
      <c r="AN350"/>
      <c r="AO350"/>
      <c r="AP350" s="85"/>
      <c r="AQ350" s="84"/>
      <c r="AR350"/>
      <c r="AS350"/>
      <c r="AT350"/>
      <c r="AU350" s="85"/>
      <c r="AV350" s="84"/>
      <c r="AW350"/>
      <c r="AX350"/>
      <c r="AY350"/>
      <c r="AZ350" s="85"/>
      <c r="BA350" s="84"/>
      <c r="BB350"/>
      <c r="BC350"/>
      <c r="BD350"/>
      <c r="BE350" s="85"/>
      <c r="BF350" s="84"/>
      <c r="BG350"/>
      <c r="BH350"/>
      <c r="BI350"/>
      <c r="BJ350" s="85"/>
      <c r="BK350" s="84"/>
      <c r="BL350"/>
      <c r="BM350"/>
      <c r="BN350"/>
      <c r="BO350" s="85"/>
    </row>
    <row r="351" spans="2:67" s="68" customFormat="1" hidden="1" x14ac:dyDescent="0.2">
      <c r="B351">
        <f t="shared" ref="B351:B354" si="36">AD207</f>
        <v>0</v>
      </c>
      <c r="C351">
        <f t="shared" ref="C351:C354" si="37">AE207</f>
        <v>0</v>
      </c>
      <c r="D351" s="68">
        <f t="shared" ref="D351:D354" si="38">AF207</f>
        <v>0</v>
      </c>
      <c r="H351" s="39"/>
      <c r="I351"/>
      <c r="J351"/>
      <c r="K351"/>
      <c r="L351" s="40"/>
      <c r="M351" s="39"/>
      <c r="N351"/>
      <c r="O351"/>
      <c r="P351"/>
      <c r="Q351"/>
      <c r="R351" s="84"/>
      <c r="S351"/>
      <c r="T351"/>
      <c r="U351"/>
      <c r="V351"/>
      <c r="W351" s="84"/>
      <c r="X351"/>
      <c r="Y351"/>
      <c r="Z351"/>
      <c r="AA351" s="85"/>
      <c r="AB351" s="84"/>
      <c r="AC351"/>
      <c r="AD351"/>
      <c r="AE351"/>
      <c r="AF351" s="85"/>
      <c r="AG351" s="84"/>
      <c r="AH351"/>
      <c r="AI351"/>
      <c r="AJ351"/>
      <c r="AK351" s="85"/>
      <c r="AL351" s="84"/>
      <c r="AM351"/>
      <c r="AN351"/>
      <c r="AO351"/>
      <c r="AP351" s="85"/>
      <c r="AQ351" s="84"/>
      <c r="AR351"/>
      <c r="AS351"/>
      <c r="AT351"/>
      <c r="AU351" s="85"/>
      <c r="AV351" s="84"/>
      <c r="AW351"/>
      <c r="AX351"/>
      <c r="AY351"/>
      <c r="AZ351" s="85"/>
      <c r="BA351" s="84"/>
      <c r="BB351"/>
      <c r="BC351"/>
      <c r="BD351"/>
      <c r="BE351" s="85"/>
      <c r="BF351" s="84"/>
      <c r="BG351"/>
      <c r="BH351"/>
      <c r="BI351"/>
      <c r="BJ351" s="85"/>
      <c r="BK351" s="84"/>
      <c r="BL351"/>
      <c r="BM351"/>
      <c r="BN351"/>
      <c r="BO351" s="85"/>
    </row>
    <row r="352" spans="2:67" s="68" customFormat="1" hidden="1" x14ac:dyDescent="0.2">
      <c r="B352">
        <f t="shared" si="36"/>
        <v>0</v>
      </c>
      <c r="C352">
        <f t="shared" si="37"/>
        <v>0</v>
      </c>
      <c r="D352" s="68">
        <f t="shared" si="38"/>
        <v>0</v>
      </c>
      <c r="H352" s="39"/>
      <c r="I352"/>
      <c r="J352"/>
      <c r="K352"/>
      <c r="L352" s="40"/>
      <c r="M352" s="39"/>
      <c r="N352"/>
      <c r="O352"/>
      <c r="P352"/>
      <c r="Q352"/>
      <c r="R352" s="84"/>
      <c r="S352"/>
      <c r="T352"/>
      <c r="U352"/>
      <c r="V352"/>
      <c r="W352" s="84"/>
      <c r="X352"/>
      <c r="Y352"/>
      <c r="Z352"/>
      <c r="AA352" s="85"/>
      <c r="AB352" s="84"/>
      <c r="AC352"/>
      <c r="AD352"/>
      <c r="AE352"/>
      <c r="AF352" s="85"/>
      <c r="AG352" s="84"/>
      <c r="AH352"/>
      <c r="AI352"/>
      <c r="AJ352"/>
      <c r="AK352" s="85"/>
      <c r="AL352" s="84"/>
      <c r="AM352"/>
      <c r="AN352"/>
      <c r="AO352"/>
      <c r="AP352" s="85"/>
      <c r="AQ352" s="84"/>
      <c r="AR352"/>
      <c r="AS352"/>
      <c r="AT352"/>
      <c r="AU352" s="85"/>
      <c r="AV352" s="84"/>
      <c r="AW352"/>
      <c r="AX352"/>
      <c r="AY352"/>
      <c r="AZ352" s="85"/>
      <c r="BA352" s="84"/>
      <c r="BB352"/>
      <c r="BC352"/>
      <c r="BD352"/>
      <c r="BE352" s="85"/>
      <c r="BF352" s="84"/>
      <c r="BG352"/>
      <c r="BH352"/>
      <c r="BI352"/>
      <c r="BJ352" s="85"/>
      <c r="BK352" s="84"/>
      <c r="BL352"/>
      <c r="BM352"/>
      <c r="BN352"/>
      <c r="BO352" s="85"/>
    </row>
    <row r="353" spans="2:67" s="68" customFormat="1" hidden="1" x14ac:dyDescent="0.2">
      <c r="B353">
        <f t="shared" si="36"/>
        <v>0</v>
      </c>
      <c r="C353">
        <f t="shared" si="37"/>
        <v>0</v>
      </c>
      <c r="D353" s="68">
        <f t="shared" si="38"/>
        <v>0</v>
      </c>
      <c r="H353" s="39"/>
      <c r="I353"/>
      <c r="J353"/>
      <c r="K353"/>
      <c r="L353" s="40"/>
      <c r="M353" s="39"/>
      <c r="N353"/>
      <c r="O353"/>
      <c r="P353"/>
      <c r="Q353"/>
      <c r="R353" s="84"/>
      <c r="S353"/>
      <c r="T353"/>
      <c r="U353"/>
      <c r="V353"/>
      <c r="W353" s="84"/>
      <c r="X353"/>
      <c r="Y353"/>
      <c r="Z353"/>
      <c r="AA353" s="85"/>
      <c r="AB353" s="84"/>
      <c r="AC353"/>
      <c r="AD353"/>
      <c r="AE353"/>
      <c r="AF353" s="85"/>
      <c r="AG353" s="84"/>
      <c r="AH353"/>
      <c r="AI353"/>
      <c r="AJ353"/>
      <c r="AK353" s="85"/>
      <c r="AL353" s="84"/>
      <c r="AM353"/>
      <c r="AN353"/>
      <c r="AO353"/>
      <c r="AP353" s="85"/>
      <c r="AQ353" s="84"/>
      <c r="AR353"/>
      <c r="AS353"/>
      <c r="AT353"/>
      <c r="AU353" s="85"/>
      <c r="AV353" s="84"/>
      <c r="AW353"/>
      <c r="AX353"/>
      <c r="AY353"/>
      <c r="AZ353" s="85"/>
      <c r="BA353" s="84"/>
      <c r="BB353"/>
      <c r="BC353"/>
      <c r="BD353"/>
      <c r="BE353" s="85"/>
      <c r="BF353" s="84"/>
      <c r="BG353"/>
      <c r="BH353"/>
      <c r="BI353"/>
      <c r="BJ353" s="85"/>
      <c r="BK353" s="84"/>
      <c r="BL353"/>
      <c r="BM353"/>
      <c r="BN353"/>
      <c r="BO353" s="85"/>
    </row>
    <row r="354" spans="2:67" s="68" customFormat="1" hidden="1" x14ac:dyDescent="0.2">
      <c r="B354">
        <f t="shared" si="36"/>
        <v>0</v>
      </c>
      <c r="C354">
        <f t="shared" si="37"/>
        <v>0</v>
      </c>
      <c r="D354" s="68">
        <f t="shared" si="38"/>
        <v>0</v>
      </c>
      <c r="H354" s="39"/>
      <c r="I354"/>
      <c r="J354"/>
      <c r="K354"/>
      <c r="L354" s="40"/>
      <c r="M354" s="39"/>
      <c r="N354"/>
      <c r="O354"/>
      <c r="P354"/>
      <c r="Q354"/>
      <c r="R354" s="84"/>
      <c r="S354"/>
      <c r="T354"/>
      <c r="U354"/>
      <c r="V354"/>
      <c r="W354" s="84"/>
      <c r="X354"/>
      <c r="Y354"/>
      <c r="Z354"/>
      <c r="AA354" s="85"/>
      <c r="AB354" s="84"/>
      <c r="AC354"/>
      <c r="AD354"/>
      <c r="AE354"/>
      <c r="AF354" s="85"/>
      <c r="AG354" s="84"/>
      <c r="AH354"/>
      <c r="AI354"/>
      <c r="AJ354"/>
      <c r="AK354" s="85"/>
      <c r="AL354" s="84"/>
      <c r="AM354"/>
      <c r="AN354"/>
      <c r="AO354"/>
      <c r="AP354" s="85"/>
      <c r="AQ354" s="84"/>
      <c r="AR354"/>
      <c r="AS354"/>
      <c r="AT354"/>
      <c r="AU354" s="85"/>
      <c r="AV354" s="84"/>
      <c r="AW354"/>
      <c r="AX354"/>
      <c r="AY354"/>
      <c r="AZ354" s="85"/>
      <c r="BA354" s="84"/>
      <c r="BB354"/>
      <c r="BC354"/>
      <c r="BD354"/>
      <c r="BE354" s="85"/>
      <c r="BF354" s="84"/>
      <c r="BG354"/>
      <c r="BH354"/>
      <c r="BI354"/>
      <c r="BJ354" s="85"/>
      <c r="BK354" s="84"/>
      <c r="BL354"/>
      <c r="BM354"/>
      <c r="BN354"/>
      <c r="BO354" s="85"/>
    </row>
    <row r="355" spans="2:67" hidden="1" x14ac:dyDescent="0.2"/>
    <row r="356" spans="2:67" hidden="1" x14ac:dyDescent="0.2"/>
    <row r="357" spans="2:67" hidden="1" x14ac:dyDescent="0.2"/>
    <row r="358" spans="2:67" hidden="1" x14ac:dyDescent="0.2"/>
    <row r="359" spans="2:67" hidden="1" x14ac:dyDescent="0.2"/>
    <row r="360" spans="2:67" hidden="1" x14ac:dyDescent="0.2"/>
    <row r="361" spans="2:67" hidden="1" x14ac:dyDescent="0.2"/>
    <row r="362" spans="2:67" hidden="1" x14ac:dyDescent="0.2"/>
    <row r="363" spans="2:67" hidden="1" x14ac:dyDescent="0.2"/>
    <row r="364" spans="2:67" hidden="1" x14ac:dyDescent="0.2"/>
    <row r="365" spans="2:67" hidden="1" x14ac:dyDescent="0.2"/>
    <row r="366" spans="2:67" hidden="1" x14ac:dyDescent="0.2"/>
    <row r="367" spans="2:67" hidden="1" x14ac:dyDescent="0.2"/>
    <row r="368" spans="2:67"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sheetData>
  <sheetProtection algorithmName="SHA-512" hashValue="ZZkwuweyRENHl1d115a1I2ukPjv4sIqbdYF3ffXFebya5uB8fDmP0aY0ABiOK1h62GseBDhjHueULWlRGt1bgw==" saltValue="fCT5Oqx+ryhl3e0MddAvog==" spinCount="100000" sheet="1" objects="1" scenarios="1"/>
  <mergeCells count="65">
    <mergeCell ref="E59:E64"/>
    <mergeCell ref="F59:F64"/>
    <mergeCell ref="G59:G64"/>
    <mergeCell ref="B105:C108"/>
    <mergeCell ref="E65:E66"/>
    <mergeCell ref="F65:F66"/>
    <mergeCell ref="G65:G66"/>
    <mergeCell ref="E67:E70"/>
    <mergeCell ref="F67:F70"/>
    <mergeCell ref="G67:G70"/>
    <mergeCell ref="E51:E55"/>
    <mergeCell ref="F51:F55"/>
    <mergeCell ref="G51:G55"/>
    <mergeCell ref="E57:E58"/>
    <mergeCell ref="F57:F58"/>
    <mergeCell ref="G57:G58"/>
    <mergeCell ref="E25:E37"/>
    <mergeCell ref="F25:F37"/>
    <mergeCell ref="G25:G37"/>
    <mergeCell ref="E38:E50"/>
    <mergeCell ref="F38:F50"/>
    <mergeCell ref="G38:G50"/>
    <mergeCell ref="E16:E20"/>
    <mergeCell ref="F16:F20"/>
    <mergeCell ref="G16:G20"/>
    <mergeCell ref="E21:E24"/>
    <mergeCell ref="F21:F24"/>
    <mergeCell ref="G21:G24"/>
    <mergeCell ref="E10:E11"/>
    <mergeCell ref="F10:F11"/>
    <mergeCell ref="G10:G11"/>
    <mergeCell ref="E12:E15"/>
    <mergeCell ref="F12:F15"/>
    <mergeCell ref="G12:G15"/>
    <mergeCell ref="AV6:AZ7"/>
    <mergeCell ref="BA6:BE7"/>
    <mergeCell ref="E8:E9"/>
    <mergeCell ref="F8:F9"/>
    <mergeCell ref="G8:G9"/>
    <mergeCell ref="W6:AA7"/>
    <mergeCell ref="AB6:AF7"/>
    <mergeCell ref="AG6:AK7"/>
    <mergeCell ref="AL6:AP7"/>
    <mergeCell ref="AQ6:AU7"/>
    <mergeCell ref="E6:E7"/>
    <mergeCell ref="F6:F7"/>
    <mergeCell ref="G6:G7"/>
    <mergeCell ref="M6:Q7"/>
    <mergeCell ref="R6:V7"/>
    <mergeCell ref="BA2:BE2"/>
    <mergeCell ref="BF2:BJ2"/>
    <mergeCell ref="BK2:BO2"/>
    <mergeCell ref="E4:E5"/>
    <mergeCell ref="F4:F5"/>
    <mergeCell ref="G4:G5"/>
    <mergeCell ref="AB2:AF2"/>
    <mergeCell ref="AG2:AK2"/>
    <mergeCell ref="AL2:AP2"/>
    <mergeCell ref="AQ2:AU2"/>
    <mergeCell ref="AV2:AZ2"/>
    <mergeCell ref="H1:AA1"/>
    <mergeCell ref="H2:L2"/>
    <mergeCell ref="M2:Q2"/>
    <mergeCell ref="R2:V2"/>
    <mergeCell ref="W2:AA2"/>
  </mergeCells>
  <conditionalFormatting sqref="B4:G4 E6:G6 E8:G8 E10:G10 E12:G12 E16:G16 E21:G21 E25:G25 E38:G38 E51:G51 E56:G57 E59:G59 E65:G65 E67:G67 E71:G73">
    <cfRule type="expression" dxfId="19" priority="1">
      <formula>$K4&gt;299</formula>
    </cfRule>
  </conditionalFormatting>
  <conditionalFormatting sqref="D5:D73 D74:G103">
    <cfRule type="expression" dxfId="18" priority="3">
      <formula>$K5&gt;299</formula>
    </cfRule>
  </conditionalFormatting>
  <conditionalFormatting sqref="H4:L11 B5:C11">
    <cfRule type="expression" dxfId="17" priority="2">
      <formula>$K4&gt;299</formula>
    </cfRule>
  </conditionalFormatting>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07CFB-A3DD-F648-A9FE-2C2FDDC2A7D1}">
  <sheetPr>
    <tabColor theme="6"/>
  </sheetPr>
  <dimension ref="A1:BO358"/>
  <sheetViews>
    <sheetView zoomScale="158" workbookViewId="0">
      <pane xSplit="3" ySplit="3" topLeftCell="D4" activePane="bottomRight" state="frozen"/>
      <selection pane="topRight" activeCell="D1" sqref="D1"/>
      <selection pane="bottomLeft" activeCell="A4" sqref="A4"/>
      <selection pane="bottomRight" activeCell="A41" sqref="A41:XFD358"/>
    </sheetView>
  </sheetViews>
  <sheetFormatPr baseColWidth="10" defaultColWidth="10.83203125" defaultRowHeight="15" x14ac:dyDescent="0.2"/>
  <cols>
    <col min="1" max="1" width="5.83203125" customWidth="1"/>
    <col min="2" max="2" width="25.6640625" customWidth="1"/>
    <col min="3" max="3" width="28.1640625" customWidth="1"/>
    <col min="4" max="4" width="10.83203125" customWidth="1"/>
    <col min="5" max="7" width="10.83203125" style="68" customWidth="1"/>
    <col min="8" max="8" width="14" style="39" customWidth="1"/>
    <col min="12" max="12" width="10.83203125" style="40"/>
    <col min="13" max="13" width="14" style="39" customWidth="1"/>
    <col min="18" max="18" width="10.83203125" style="84"/>
    <col min="23" max="23" width="10.83203125" style="84"/>
    <col min="27" max="27" width="10.83203125" style="85"/>
    <col min="28" max="28" width="10.83203125" style="84"/>
    <col min="32" max="32" width="10.83203125" style="85"/>
    <col min="33" max="33" width="10.83203125" style="84"/>
    <col min="37" max="37" width="10.83203125" style="85"/>
    <col min="38" max="38" width="10.83203125" style="84"/>
    <col min="42" max="42" width="10.83203125" style="85"/>
    <col min="43" max="43" width="10.83203125" style="84"/>
    <col min="47" max="47" width="10.83203125" style="85"/>
    <col min="48" max="48" width="10.83203125" style="84"/>
    <col min="52" max="52" width="10.83203125" style="85"/>
    <col min="53" max="53" width="10.83203125" style="84"/>
    <col min="57" max="57" width="10.83203125" style="85"/>
    <col min="58" max="58" width="10.83203125" style="84"/>
    <col min="62" max="62" width="10.83203125" style="85"/>
    <col min="63" max="63" width="10.83203125" style="84"/>
    <col min="67" max="67" width="10.83203125" style="85"/>
  </cols>
  <sheetData>
    <row r="1" spans="1:67" ht="17" thickBot="1" x14ac:dyDescent="0.25">
      <c r="A1" s="68"/>
      <c r="B1" s="1" t="s">
        <v>346</v>
      </c>
      <c r="C1" s="1"/>
      <c r="D1" s="1"/>
      <c r="H1" s="288" t="s">
        <v>236</v>
      </c>
      <c r="I1" s="289"/>
      <c r="J1" s="289"/>
      <c r="K1" s="289"/>
      <c r="L1" s="289"/>
      <c r="M1" s="289"/>
      <c r="N1" s="289"/>
      <c r="O1" s="289"/>
      <c r="P1" s="289"/>
      <c r="Q1" s="289"/>
      <c r="R1" s="289"/>
      <c r="S1" s="289"/>
      <c r="T1" s="289"/>
      <c r="U1" s="289"/>
      <c r="V1" s="289"/>
      <c r="W1" s="289"/>
      <c r="X1" s="289"/>
      <c r="Y1" s="289"/>
      <c r="Z1" s="289"/>
      <c r="AA1" s="290"/>
      <c r="AB1"/>
      <c r="AF1"/>
      <c r="AG1"/>
      <c r="AK1"/>
      <c r="AL1"/>
      <c r="AP1"/>
      <c r="AQ1"/>
      <c r="AU1"/>
      <c r="AV1"/>
      <c r="AZ1"/>
      <c r="BA1"/>
      <c r="BE1"/>
      <c r="BF1" s="98"/>
      <c r="BG1" s="99"/>
      <c r="BH1" s="99"/>
      <c r="BI1" s="99"/>
      <c r="BJ1" s="100"/>
      <c r="BK1" s="98"/>
      <c r="BL1" s="99"/>
      <c r="BM1" s="99"/>
      <c r="BN1" s="99"/>
      <c r="BO1" s="100"/>
    </row>
    <row r="2" spans="1:67" x14ac:dyDescent="0.2">
      <c r="A2" s="68"/>
      <c r="B2" s="1"/>
      <c r="C2" s="1"/>
      <c r="D2" s="1"/>
      <c r="H2" s="294" t="s">
        <v>57</v>
      </c>
      <c r="I2" s="295"/>
      <c r="J2" s="295"/>
      <c r="K2" s="295"/>
      <c r="L2" s="296"/>
      <c r="M2" s="297" t="s">
        <v>58</v>
      </c>
      <c r="N2" s="298"/>
      <c r="O2" s="298"/>
      <c r="P2" s="298"/>
      <c r="Q2" s="299"/>
      <c r="R2" s="330" t="s">
        <v>59</v>
      </c>
      <c r="S2" s="301"/>
      <c r="T2" s="301"/>
      <c r="U2" s="301"/>
      <c r="V2" s="331"/>
      <c r="W2" s="332" t="s">
        <v>311</v>
      </c>
      <c r="X2" s="304"/>
      <c r="Y2" s="304"/>
      <c r="Z2" s="304"/>
      <c r="AA2" s="333"/>
      <c r="AB2" s="334"/>
      <c r="AC2" s="307"/>
      <c r="AD2" s="307"/>
      <c r="AE2" s="307"/>
      <c r="AF2" s="335"/>
      <c r="AG2" s="334"/>
      <c r="AH2" s="307"/>
      <c r="AI2" s="307"/>
      <c r="AJ2" s="307"/>
      <c r="AK2" s="335"/>
      <c r="AL2" s="334"/>
      <c r="AM2" s="307"/>
      <c r="AN2" s="307"/>
      <c r="AO2" s="307"/>
      <c r="AP2" s="335"/>
      <c r="AQ2" s="334"/>
      <c r="AR2" s="307"/>
      <c r="AS2" s="307"/>
      <c r="AT2" s="307"/>
      <c r="AU2" s="335"/>
      <c r="AV2" s="334"/>
      <c r="AW2" s="307"/>
      <c r="AX2" s="307"/>
      <c r="AY2" s="307"/>
      <c r="AZ2" s="335"/>
      <c r="BA2" s="334"/>
      <c r="BB2" s="307"/>
      <c r="BC2" s="307"/>
      <c r="BD2" s="307"/>
      <c r="BE2" s="335"/>
      <c r="BF2" s="306"/>
      <c r="BG2" s="307"/>
      <c r="BH2" s="307"/>
      <c r="BI2" s="307"/>
      <c r="BJ2" s="308"/>
      <c r="BK2" s="306"/>
      <c r="BL2" s="307"/>
      <c r="BM2" s="307"/>
      <c r="BN2" s="307"/>
      <c r="BO2" s="308"/>
    </row>
    <row r="3" spans="1:67" ht="48" x14ac:dyDescent="0.2">
      <c r="A3" s="69" t="s">
        <v>199</v>
      </c>
      <c r="B3" s="2" t="s">
        <v>0</v>
      </c>
      <c r="C3" s="3" t="s">
        <v>8</v>
      </c>
      <c r="D3" s="3" t="s">
        <v>297</v>
      </c>
      <c r="E3" s="122" t="s">
        <v>336</v>
      </c>
      <c r="F3" s="122" t="s">
        <v>335</v>
      </c>
      <c r="G3" s="122" t="s">
        <v>334</v>
      </c>
      <c r="H3" s="5" t="s">
        <v>4</v>
      </c>
      <c r="I3" s="5" t="s">
        <v>5</v>
      </c>
      <c r="J3" s="5" t="s">
        <v>6</v>
      </c>
      <c r="K3" s="5" t="s">
        <v>7</v>
      </c>
      <c r="L3" s="6" t="s">
        <v>309</v>
      </c>
      <c r="M3" s="4" t="s">
        <v>4</v>
      </c>
      <c r="N3" s="5" t="s">
        <v>5</v>
      </c>
      <c r="O3" s="5" t="s">
        <v>6</v>
      </c>
      <c r="P3" s="5" t="s">
        <v>7</v>
      </c>
      <c r="Q3" s="6" t="s">
        <v>309</v>
      </c>
      <c r="R3" s="80" t="s">
        <v>4</v>
      </c>
      <c r="S3" s="5" t="s">
        <v>5</v>
      </c>
      <c r="T3" s="5" t="s">
        <v>6</v>
      </c>
      <c r="U3" s="5" t="s">
        <v>7</v>
      </c>
      <c r="V3" s="6" t="s">
        <v>309</v>
      </c>
      <c r="W3" s="80" t="s">
        <v>4</v>
      </c>
      <c r="X3" s="5" t="s">
        <v>5</v>
      </c>
      <c r="Y3" s="5" t="s">
        <v>6</v>
      </c>
      <c r="Z3" s="5" t="s">
        <v>7</v>
      </c>
      <c r="AA3" s="6" t="s">
        <v>309</v>
      </c>
      <c r="AB3" s="80" t="s">
        <v>4</v>
      </c>
      <c r="AC3" s="5" t="s">
        <v>5</v>
      </c>
      <c r="AD3" s="5" t="s">
        <v>6</v>
      </c>
      <c r="AE3" s="5" t="s">
        <v>7</v>
      </c>
      <c r="AF3" s="6" t="s">
        <v>309</v>
      </c>
      <c r="AG3" s="80" t="s">
        <v>4</v>
      </c>
      <c r="AH3" s="5" t="s">
        <v>5</v>
      </c>
      <c r="AI3" s="5" t="s">
        <v>6</v>
      </c>
      <c r="AJ3" s="5" t="s">
        <v>7</v>
      </c>
      <c r="AK3" s="6" t="s">
        <v>309</v>
      </c>
      <c r="AL3" s="80" t="s">
        <v>4</v>
      </c>
      <c r="AM3" s="5" t="s">
        <v>5</v>
      </c>
      <c r="AN3" s="5" t="s">
        <v>6</v>
      </c>
      <c r="AO3" s="5" t="s">
        <v>7</v>
      </c>
      <c r="AP3" s="6" t="s">
        <v>309</v>
      </c>
      <c r="AQ3" s="80" t="s">
        <v>4</v>
      </c>
      <c r="AR3" s="5" t="s">
        <v>5</v>
      </c>
      <c r="AS3" s="5" t="s">
        <v>6</v>
      </c>
      <c r="AT3" s="5" t="s">
        <v>7</v>
      </c>
      <c r="AU3" s="6" t="s">
        <v>309</v>
      </c>
      <c r="AV3" s="80" t="s">
        <v>4</v>
      </c>
      <c r="AW3" s="5" t="s">
        <v>5</v>
      </c>
      <c r="AX3" s="5" t="s">
        <v>6</v>
      </c>
      <c r="AY3" s="5" t="s">
        <v>7</v>
      </c>
      <c r="AZ3" s="6" t="s">
        <v>309</v>
      </c>
      <c r="BA3" s="80" t="s">
        <v>4</v>
      </c>
      <c r="BB3" s="5" t="s">
        <v>5</v>
      </c>
      <c r="BC3" s="5" t="s">
        <v>6</v>
      </c>
      <c r="BD3" s="5" t="s">
        <v>7</v>
      </c>
      <c r="BE3" s="6" t="s">
        <v>309</v>
      </c>
      <c r="BF3" s="80" t="s">
        <v>4</v>
      </c>
      <c r="BG3" s="5" t="s">
        <v>5</v>
      </c>
      <c r="BH3" s="5" t="s">
        <v>6</v>
      </c>
      <c r="BI3" s="5" t="s">
        <v>7</v>
      </c>
      <c r="BJ3" s="6" t="s">
        <v>309</v>
      </c>
      <c r="BK3" s="80" t="s">
        <v>4</v>
      </c>
      <c r="BL3" s="5" t="s">
        <v>5</v>
      </c>
      <c r="BM3" s="5" t="s">
        <v>6</v>
      </c>
      <c r="BN3" s="5" t="s">
        <v>7</v>
      </c>
      <c r="BO3" s="6" t="s">
        <v>309</v>
      </c>
    </row>
    <row r="4" spans="1:67" s="17" customFormat="1" ht="16" x14ac:dyDescent="0.2">
      <c r="A4" s="72" t="s">
        <v>234</v>
      </c>
      <c r="B4" s="219" t="s">
        <v>221</v>
      </c>
      <c r="C4" s="219" t="s">
        <v>193</v>
      </c>
      <c r="D4" s="273">
        <f t="shared" ref="D4:D28" si="0">AVERAGE(K4,P4,U4,Z4)</f>
        <v>10300</v>
      </c>
      <c r="E4" s="347">
        <f>MAX(D4:D7)</f>
        <v>20500</v>
      </c>
      <c r="F4" s="348">
        <f>$E$107/E4</f>
        <v>54.878048780487802</v>
      </c>
      <c r="G4" s="348">
        <f>$E$108/E4</f>
        <v>73.170731707317074</v>
      </c>
      <c r="H4" s="17">
        <v>4087412</v>
      </c>
      <c r="I4" s="16">
        <v>43662</v>
      </c>
      <c r="J4" s="16">
        <v>43693</v>
      </c>
      <c r="K4" s="17">
        <v>21000</v>
      </c>
      <c r="L4" s="18">
        <v>8</v>
      </c>
      <c r="M4" s="15">
        <v>4088385</v>
      </c>
      <c r="N4" s="64">
        <v>43766</v>
      </c>
      <c r="O4" s="64">
        <v>43801</v>
      </c>
      <c r="P4" s="17">
        <v>8900</v>
      </c>
      <c r="Q4" s="18">
        <v>12</v>
      </c>
      <c r="R4" s="15">
        <v>4091955</v>
      </c>
      <c r="S4" s="16">
        <v>43852</v>
      </c>
      <c r="T4" s="16">
        <v>43893</v>
      </c>
      <c r="U4" s="17">
        <v>6800</v>
      </c>
      <c r="V4" s="18">
        <v>13</v>
      </c>
      <c r="W4" s="15">
        <v>4103508</v>
      </c>
      <c r="X4" s="128" t="s">
        <v>323</v>
      </c>
      <c r="Y4" s="129">
        <v>44336</v>
      </c>
      <c r="Z4" s="17">
        <v>4500</v>
      </c>
      <c r="AA4" s="18">
        <v>22</v>
      </c>
      <c r="AB4" s="15"/>
      <c r="AF4" s="18"/>
      <c r="AG4" s="15"/>
      <c r="AK4" s="18"/>
      <c r="AL4" s="15"/>
      <c r="AP4" s="18"/>
      <c r="AQ4" s="15"/>
      <c r="AU4" s="18"/>
      <c r="AV4" s="15"/>
      <c r="AZ4" s="18"/>
      <c r="BA4" s="15"/>
      <c r="BE4" s="18"/>
      <c r="BF4" s="217"/>
      <c r="BJ4" s="216"/>
      <c r="BK4" s="217"/>
      <c r="BO4" s="216"/>
    </row>
    <row r="5" spans="1:67" s="17" customFormat="1" ht="16" x14ac:dyDescent="0.2">
      <c r="A5" s="72"/>
      <c r="B5" s="219" t="s">
        <v>221</v>
      </c>
      <c r="C5" s="219" t="s">
        <v>15</v>
      </c>
      <c r="D5" s="273">
        <f t="shared" si="0"/>
        <v>17250</v>
      </c>
      <c r="E5" s="347"/>
      <c r="F5" s="349"/>
      <c r="G5" s="349"/>
      <c r="H5" s="17">
        <v>4087448</v>
      </c>
      <c r="I5" s="16">
        <v>43662</v>
      </c>
      <c r="J5" s="16">
        <v>43693</v>
      </c>
      <c r="K5" s="17">
        <v>27000</v>
      </c>
      <c r="L5" s="18"/>
      <c r="M5" s="15">
        <v>4088352</v>
      </c>
      <c r="N5" s="64">
        <v>43766</v>
      </c>
      <c r="O5" s="64">
        <v>43801</v>
      </c>
      <c r="P5" s="17">
        <v>17000</v>
      </c>
      <c r="Q5" s="18"/>
      <c r="R5" s="15">
        <v>4091928</v>
      </c>
      <c r="S5" s="16">
        <v>43852</v>
      </c>
      <c r="T5" s="16">
        <v>43893</v>
      </c>
      <c r="U5" s="17">
        <v>14000</v>
      </c>
      <c r="V5" s="18"/>
      <c r="W5" s="15">
        <v>4103515</v>
      </c>
      <c r="X5" s="129" t="s">
        <v>323</v>
      </c>
      <c r="Y5" s="129">
        <v>44336</v>
      </c>
      <c r="Z5" s="17">
        <v>11000</v>
      </c>
      <c r="AA5" s="18"/>
      <c r="AB5" s="15"/>
      <c r="AF5" s="18"/>
      <c r="AG5" s="15"/>
      <c r="AK5" s="18"/>
      <c r="AL5" s="15"/>
      <c r="AP5" s="18"/>
      <c r="AQ5" s="15"/>
      <c r="AU5" s="18"/>
      <c r="AV5" s="15"/>
      <c r="AZ5" s="18"/>
      <c r="BA5" s="15"/>
      <c r="BE5" s="18"/>
      <c r="BF5" s="217"/>
      <c r="BJ5" s="216"/>
      <c r="BK5" s="217"/>
      <c r="BO5" s="216"/>
    </row>
    <row r="6" spans="1:67" s="17" customFormat="1" ht="16" x14ac:dyDescent="0.2">
      <c r="A6" s="72"/>
      <c r="B6" s="219" t="s">
        <v>221</v>
      </c>
      <c r="C6" s="219" t="s">
        <v>194</v>
      </c>
      <c r="D6" s="273">
        <f t="shared" si="0"/>
        <v>17500</v>
      </c>
      <c r="E6" s="347"/>
      <c r="F6" s="349"/>
      <c r="G6" s="349"/>
      <c r="H6" s="17">
        <v>4087488</v>
      </c>
      <c r="I6" s="16">
        <v>43662</v>
      </c>
      <c r="J6" s="16">
        <v>43693</v>
      </c>
      <c r="K6" s="17">
        <v>27000</v>
      </c>
      <c r="L6" s="18"/>
      <c r="M6" s="15">
        <v>4088360</v>
      </c>
      <c r="N6" s="64">
        <v>43766</v>
      </c>
      <c r="O6" s="64">
        <v>43801</v>
      </c>
      <c r="P6" s="17">
        <v>17000</v>
      </c>
      <c r="Q6" s="18"/>
      <c r="R6" s="15">
        <v>4091981</v>
      </c>
      <c r="S6" s="16">
        <v>43852</v>
      </c>
      <c r="T6" s="16">
        <v>43893</v>
      </c>
      <c r="U6" s="17">
        <v>15000</v>
      </c>
      <c r="V6" s="18"/>
      <c r="W6" s="15">
        <v>4103512</v>
      </c>
      <c r="X6" s="129" t="s">
        <v>323</v>
      </c>
      <c r="Y6" s="129">
        <v>44336</v>
      </c>
      <c r="Z6" s="17">
        <v>11000</v>
      </c>
      <c r="AA6" s="18"/>
      <c r="AB6" s="225"/>
      <c r="AC6" s="224"/>
      <c r="AD6" s="224"/>
      <c r="AE6" s="224"/>
      <c r="AF6" s="223"/>
      <c r="AG6" s="225"/>
      <c r="AH6" s="224"/>
      <c r="AI6" s="224"/>
      <c r="AJ6" s="224"/>
      <c r="AK6" s="223"/>
      <c r="AL6" s="225"/>
      <c r="AM6" s="224"/>
      <c r="AN6" s="224"/>
      <c r="AO6" s="224"/>
      <c r="AP6" s="223"/>
      <c r="AQ6" s="225"/>
      <c r="AR6" s="224"/>
      <c r="AS6" s="224"/>
      <c r="AT6" s="224"/>
      <c r="AU6" s="223"/>
      <c r="AV6" s="225"/>
      <c r="AW6" s="224"/>
      <c r="AX6" s="224"/>
      <c r="AY6" s="224"/>
      <c r="AZ6" s="223"/>
      <c r="BA6" s="225"/>
      <c r="BB6" s="224"/>
      <c r="BC6" s="224"/>
      <c r="BD6" s="224"/>
      <c r="BE6" s="223"/>
      <c r="BF6" s="217"/>
      <c r="BJ6" s="216"/>
      <c r="BK6" s="217"/>
      <c r="BO6" s="216"/>
    </row>
    <row r="7" spans="1:67" s="17" customFormat="1" ht="16" x14ac:dyDescent="0.2">
      <c r="A7" s="72"/>
      <c r="B7" s="219" t="s">
        <v>221</v>
      </c>
      <c r="C7" s="219" t="s">
        <v>16</v>
      </c>
      <c r="D7" s="273">
        <f t="shared" si="0"/>
        <v>20500</v>
      </c>
      <c r="E7" s="347"/>
      <c r="F7" s="350"/>
      <c r="G7" s="350"/>
      <c r="H7" s="17">
        <v>4087491</v>
      </c>
      <c r="I7" s="16">
        <v>43662</v>
      </c>
      <c r="J7" s="16">
        <v>43693</v>
      </c>
      <c r="K7" s="17">
        <v>31000</v>
      </c>
      <c r="L7" s="18"/>
      <c r="M7" s="15">
        <v>4088371</v>
      </c>
      <c r="N7" s="64">
        <v>43766</v>
      </c>
      <c r="O7" s="64">
        <v>43801</v>
      </c>
      <c r="P7" s="17">
        <v>21000</v>
      </c>
      <c r="Q7" s="18"/>
      <c r="R7" s="15">
        <v>4091910</v>
      </c>
      <c r="S7" s="16">
        <v>43852</v>
      </c>
      <c r="T7" s="16">
        <v>43893</v>
      </c>
      <c r="U7" s="17">
        <v>19000</v>
      </c>
      <c r="V7" s="18"/>
      <c r="W7" s="15">
        <v>4103520</v>
      </c>
      <c r="X7" s="129" t="s">
        <v>323</v>
      </c>
      <c r="Y7" s="129">
        <v>44336</v>
      </c>
      <c r="Z7" s="17">
        <v>11000</v>
      </c>
      <c r="AA7" s="18"/>
      <c r="AB7" s="225"/>
      <c r="AC7" s="224"/>
      <c r="AD7" s="224"/>
      <c r="AE7" s="224"/>
      <c r="AF7" s="223"/>
      <c r="AG7" s="225"/>
      <c r="AH7" s="224"/>
      <c r="AI7" s="224"/>
      <c r="AJ7" s="224"/>
      <c r="AK7" s="223"/>
      <c r="AL7" s="225"/>
      <c r="AM7" s="224"/>
      <c r="AN7" s="224"/>
      <c r="AO7" s="224"/>
      <c r="AP7" s="223"/>
      <c r="AQ7" s="225"/>
      <c r="AR7" s="224"/>
      <c r="AS7" s="224"/>
      <c r="AT7" s="224"/>
      <c r="AU7" s="223"/>
      <c r="AV7" s="225"/>
      <c r="AW7" s="224"/>
      <c r="AX7" s="224"/>
      <c r="AY7" s="224"/>
      <c r="AZ7" s="223"/>
      <c r="BA7" s="225"/>
      <c r="BB7" s="224"/>
      <c r="BC7" s="224"/>
      <c r="BD7" s="224"/>
      <c r="BE7" s="223"/>
      <c r="BF7" s="217"/>
      <c r="BJ7" s="216"/>
      <c r="BK7" s="217"/>
      <c r="BO7" s="216"/>
    </row>
    <row r="8" spans="1:67" s="21" customFormat="1" ht="16" x14ac:dyDescent="0.2">
      <c r="A8" s="73" t="s">
        <v>200</v>
      </c>
      <c r="B8" s="206" t="s">
        <v>222</v>
      </c>
      <c r="C8" s="107" t="s">
        <v>310</v>
      </c>
      <c r="D8" s="274">
        <f t="shared" si="0"/>
        <v>15950</v>
      </c>
      <c r="E8" s="351">
        <f>MAX(D8:D10)</f>
        <v>15950</v>
      </c>
      <c r="F8" s="352">
        <f>$E$107/E8</f>
        <v>70.532915360501562</v>
      </c>
      <c r="G8" s="352">
        <f>$E$108/E8</f>
        <v>94.043887147335425</v>
      </c>
      <c r="H8" s="21">
        <v>4087429</v>
      </c>
      <c r="I8" s="20">
        <v>43662</v>
      </c>
      <c r="J8" s="20">
        <v>43693</v>
      </c>
      <c r="K8" s="21">
        <v>13000</v>
      </c>
      <c r="L8" s="22">
        <v>18</v>
      </c>
      <c r="M8" s="19">
        <v>4088312</v>
      </c>
      <c r="N8" s="65">
        <v>43766</v>
      </c>
      <c r="O8" s="65">
        <v>43801</v>
      </c>
      <c r="P8" s="21">
        <v>30000</v>
      </c>
      <c r="Q8" s="22">
        <v>8</v>
      </c>
      <c r="R8" s="19">
        <v>4091959</v>
      </c>
      <c r="S8" s="20">
        <v>43852</v>
      </c>
      <c r="T8" s="20">
        <v>43893</v>
      </c>
      <c r="U8" s="21">
        <v>19000</v>
      </c>
      <c r="V8" s="22">
        <v>13</v>
      </c>
      <c r="W8" s="19">
        <v>4103511</v>
      </c>
      <c r="X8" s="130" t="s">
        <v>323</v>
      </c>
      <c r="Y8" s="130">
        <v>44336</v>
      </c>
      <c r="Z8" s="21">
        <v>1800</v>
      </c>
      <c r="AA8" s="22">
        <v>141</v>
      </c>
      <c r="AB8" s="19"/>
      <c r="AF8" s="22"/>
      <c r="AG8" s="19"/>
      <c r="AK8" s="22"/>
      <c r="AL8" s="19"/>
      <c r="AP8" s="22"/>
      <c r="AQ8" s="19"/>
      <c r="AU8" s="22"/>
      <c r="AV8" s="19"/>
      <c r="AZ8" s="22"/>
      <c r="BA8" s="19"/>
      <c r="BE8" s="22"/>
      <c r="BF8" s="202"/>
      <c r="BJ8" s="201"/>
      <c r="BK8" s="202"/>
      <c r="BO8" s="201"/>
    </row>
    <row r="9" spans="1:67" s="21" customFormat="1" ht="16" x14ac:dyDescent="0.2">
      <c r="A9" s="73"/>
      <c r="B9" s="206" t="s">
        <v>222</v>
      </c>
      <c r="C9" s="107" t="s">
        <v>17</v>
      </c>
      <c r="D9" s="274">
        <f t="shared" si="0"/>
        <v>1660</v>
      </c>
      <c r="E9" s="351"/>
      <c r="F9" s="353"/>
      <c r="G9" s="353"/>
      <c r="H9" s="21">
        <v>4087406</v>
      </c>
      <c r="I9" s="20">
        <v>43662</v>
      </c>
      <c r="J9" s="20">
        <v>43693</v>
      </c>
      <c r="K9" s="21">
        <v>4900</v>
      </c>
      <c r="L9" s="22"/>
      <c r="M9" s="19">
        <v>4088344</v>
      </c>
      <c r="N9" s="65">
        <v>43766</v>
      </c>
      <c r="O9" s="65">
        <v>43801</v>
      </c>
      <c r="P9" s="21">
        <v>280</v>
      </c>
      <c r="Q9" s="22"/>
      <c r="R9" s="19">
        <v>4091985</v>
      </c>
      <c r="S9" s="20">
        <v>43852</v>
      </c>
      <c r="T9" s="20">
        <v>43893</v>
      </c>
      <c r="U9" s="21">
        <v>570</v>
      </c>
      <c r="V9" s="22"/>
      <c r="W9" s="19">
        <v>4103598</v>
      </c>
      <c r="X9" s="130" t="s">
        <v>323</v>
      </c>
      <c r="Y9" s="130">
        <v>44336</v>
      </c>
      <c r="Z9" s="21">
        <v>890</v>
      </c>
      <c r="AA9" s="22"/>
      <c r="AB9" s="19"/>
      <c r="AF9" s="22"/>
      <c r="AG9" s="19"/>
      <c r="AK9" s="22"/>
      <c r="AL9" s="19"/>
      <c r="AP9" s="22"/>
      <c r="AQ9" s="19"/>
      <c r="AU9" s="22"/>
      <c r="AV9" s="19"/>
      <c r="AZ9" s="22"/>
      <c r="BA9" s="19"/>
      <c r="BE9" s="22"/>
      <c r="BF9" s="202"/>
      <c r="BJ9" s="201"/>
      <c r="BK9" s="202"/>
      <c r="BO9" s="201"/>
    </row>
    <row r="10" spans="1:67" s="21" customFormat="1" ht="16" x14ac:dyDescent="0.2">
      <c r="A10" s="73"/>
      <c r="B10" s="206" t="s">
        <v>222</v>
      </c>
      <c r="C10" s="107" t="s">
        <v>195</v>
      </c>
      <c r="D10" s="274">
        <f t="shared" si="0"/>
        <v>2010</v>
      </c>
      <c r="E10" s="351"/>
      <c r="F10" s="354"/>
      <c r="G10" s="354"/>
      <c r="H10" s="21">
        <v>4087484</v>
      </c>
      <c r="I10" s="20">
        <v>43662</v>
      </c>
      <c r="J10" s="20">
        <v>43693</v>
      </c>
      <c r="K10" s="21">
        <v>6200</v>
      </c>
      <c r="L10" s="22"/>
      <c r="M10" s="19">
        <v>4088334</v>
      </c>
      <c r="N10" s="65">
        <v>43766</v>
      </c>
      <c r="O10" s="65">
        <v>43801</v>
      </c>
      <c r="P10" s="21">
        <v>300</v>
      </c>
      <c r="Q10" s="22"/>
      <c r="R10" s="19">
        <v>4091975</v>
      </c>
      <c r="S10" s="20">
        <v>43852</v>
      </c>
      <c r="T10" s="20">
        <v>43893</v>
      </c>
      <c r="U10" s="21">
        <v>590</v>
      </c>
      <c r="V10" s="22"/>
      <c r="W10" s="19">
        <v>4103561</v>
      </c>
      <c r="X10" s="130" t="s">
        <v>323</v>
      </c>
      <c r="Y10" s="130">
        <v>44336</v>
      </c>
      <c r="Z10" s="21">
        <v>950</v>
      </c>
      <c r="AA10" s="22"/>
      <c r="AB10" s="19"/>
      <c r="AF10" s="22"/>
      <c r="AG10" s="19"/>
      <c r="AK10" s="22"/>
      <c r="AL10" s="19"/>
      <c r="AP10" s="22"/>
      <c r="AQ10" s="19"/>
      <c r="AU10" s="22"/>
      <c r="AV10" s="19"/>
      <c r="AZ10" s="22"/>
      <c r="BA10" s="19"/>
      <c r="BE10" s="22"/>
      <c r="BF10" s="202"/>
      <c r="BJ10" s="201"/>
      <c r="BK10" s="202"/>
      <c r="BO10" s="201"/>
    </row>
    <row r="11" spans="1:67" s="17" customFormat="1" ht="16" x14ac:dyDescent="0.2">
      <c r="A11" s="72" t="s">
        <v>200</v>
      </c>
      <c r="B11" s="219" t="s">
        <v>54</v>
      </c>
      <c r="C11" s="219" t="s">
        <v>33</v>
      </c>
      <c r="D11" s="273">
        <f t="shared" si="0"/>
        <v>8900</v>
      </c>
      <c r="E11" s="347">
        <f>MAX(D11:D14)</f>
        <v>8900</v>
      </c>
      <c r="F11" s="348">
        <f>$E$107/E11</f>
        <v>126.40449438202248</v>
      </c>
      <c r="G11" s="348">
        <f>$E$108/E11</f>
        <v>168.53932584269663</v>
      </c>
      <c r="H11" s="17">
        <v>4087468</v>
      </c>
      <c r="I11" s="16">
        <v>43662</v>
      </c>
      <c r="J11" s="16">
        <v>43693</v>
      </c>
      <c r="K11" s="17">
        <v>29000</v>
      </c>
      <c r="L11" s="18">
        <v>8</v>
      </c>
      <c r="M11" s="15">
        <v>4088380</v>
      </c>
      <c r="N11" s="64">
        <v>43766</v>
      </c>
      <c r="O11" s="64">
        <v>43801</v>
      </c>
      <c r="P11" s="17">
        <v>2200</v>
      </c>
      <c r="Q11" s="18">
        <v>77</v>
      </c>
      <c r="R11" s="15">
        <v>4091918</v>
      </c>
      <c r="S11" s="16">
        <v>43852</v>
      </c>
      <c r="T11" s="16">
        <v>43893</v>
      </c>
      <c r="U11" s="17">
        <v>2200</v>
      </c>
      <c r="V11" s="18">
        <v>89</v>
      </c>
      <c r="W11" s="15">
        <v>4103502</v>
      </c>
      <c r="X11" s="129">
        <v>44306</v>
      </c>
      <c r="Y11" s="129">
        <v>44336</v>
      </c>
      <c r="Z11" s="17">
        <v>2200</v>
      </c>
      <c r="AA11" s="18">
        <v>64</v>
      </c>
      <c r="AB11" s="15"/>
      <c r="AF11" s="18"/>
      <c r="AG11" s="15"/>
      <c r="AK11" s="18"/>
      <c r="AL11" s="15"/>
      <c r="AP11" s="18"/>
      <c r="AQ11" s="15"/>
      <c r="AU11" s="18"/>
      <c r="AV11" s="15"/>
      <c r="AZ11" s="18"/>
      <c r="BA11" s="15"/>
      <c r="BE11" s="18"/>
      <c r="BF11" s="217"/>
      <c r="BJ11" s="216"/>
      <c r="BK11" s="217"/>
      <c r="BO11" s="216"/>
    </row>
    <row r="12" spans="1:67" s="17" customFormat="1" ht="16" x14ac:dyDescent="0.2">
      <c r="A12" s="72"/>
      <c r="B12" s="219" t="s">
        <v>54</v>
      </c>
      <c r="C12" s="219" t="s">
        <v>34</v>
      </c>
      <c r="D12" s="273">
        <f t="shared" si="0"/>
        <v>3366.6666666666665</v>
      </c>
      <c r="E12" s="347"/>
      <c r="F12" s="349"/>
      <c r="G12" s="349"/>
      <c r="H12" s="17">
        <v>4087459</v>
      </c>
      <c r="I12" s="16">
        <v>43662</v>
      </c>
      <c r="J12" s="16" t="s">
        <v>22</v>
      </c>
      <c r="L12" s="18"/>
      <c r="M12" s="15">
        <v>4088396</v>
      </c>
      <c r="N12" s="64">
        <v>43766</v>
      </c>
      <c r="O12" s="64">
        <v>43801</v>
      </c>
      <c r="P12" s="17">
        <v>3300</v>
      </c>
      <c r="Q12" s="18"/>
      <c r="R12" s="15">
        <v>4091938</v>
      </c>
      <c r="S12" s="16">
        <v>43852</v>
      </c>
      <c r="T12" s="16">
        <v>43893</v>
      </c>
      <c r="U12" s="17">
        <v>2800</v>
      </c>
      <c r="V12" s="18"/>
      <c r="W12" s="15">
        <v>4103550</v>
      </c>
      <c r="X12" s="129">
        <v>44306</v>
      </c>
      <c r="Y12" s="129">
        <v>44336</v>
      </c>
      <c r="Z12" s="17">
        <v>4000</v>
      </c>
      <c r="AA12" s="18"/>
      <c r="AB12" s="15"/>
      <c r="AD12" s="218"/>
      <c r="AF12" s="18"/>
      <c r="AG12" s="15"/>
      <c r="AI12" s="218"/>
      <c r="AK12" s="18"/>
      <c r="AL12" s="15"/>
      <c r="AP12" s="18"/>
      <c r="AQ12" s="15"/>
      <c r="AU12" s="18"/>
      <c r="AV12" s="15"/>
      <c r="AZ12" s="18"/>
      <c r="BA12" s="15"/>
      <c r="BE12" s="18"/>
      <c r="BF12" s="217"/>
      <c r="BJ12" s="216"/>
      <c r="BK12" s="217"/>
      <c r="BO12" s="216"/>
    </row>
    <row r="13" spans="1:67" s="17" customFormat="1" ht="16" x14ac:dyDescent="0.2">
      <c r="A13" s="72"/>
      <c r="B13" s="219" t="s">
        <v>54</v>
      </c>
      <c r="C13" s="219" t="s">
        <v>35</v>
      </c>
      <c r="D13" s="273">
        <f t="shared" si="0"/>
        <v>8800</v>
      </c>
      <c r="E13" s="347"/>
      <c r="F13" s="349"/>
      <c r="G13" s="349"/>
      <c r="H13" s="219">
        <v>4087473</v>
      </c>
      <c r="I13" s="16">
        <v>43662</v>
      </c>
      <c r="J13" s="16">
        <v>43693</v>
      </c>
      <c r="K13" s="17">
        <v>28000</v>
      </c>
      <c r="L13" s="18"/>
      <c r="M13" s="15">
        <v>4088373</v>
      </c>
      <c r="N13" s="64">
        <v>43766</v>
      </c>
      <c r="O13" s="64">
        <v>43801</v>
      </c>
      <c r="P13" s="17">
        <v>2000</v>
      </c>
      <c r="Q13" s="18"/>
      <c r="R13" s="15">
        <v>4091972</v>
      </c>
      <c r="S13" s="16">
        <v>43852</v>
      </c>
      <c r="T13" s="16">
        <v>43893</v>
      </c>
      <c r="U13" s="17">
        <v>2200</v>
      </c>
      <c r="V13" s="18"/>
      <c r="W13" s="15">
        <v>4103595</v>
      </c>
      <c r="X13" s="129">
        <v>44306</v>
      </c>
      <c r="Y13" s="129">
        <v>44336</v>
      </c>
      <c r="Z13" s="17">
        <v>3000</v>
      </c>
      <c r="AA13" s="18"/>
      <c r="AB13" s="15"/>
      <c r="AD13" s="218"/>
      <c r="AF13" s="18"/>
      <c r="AG13" s="15"/>
      <c r="AI13" s="218"/>
      <c r="AK13" s="18"/>
      <c r="AL13" s="15"/>
      <c r="AP13" s="18"/>
      <c r="AQ13" s="15"/>
      <c r="AU13" s="18"/>
      <c r="AV13" s="15"/>
      <c r="AZ13" s="18"/>
      <c r="BA13" s="15"/>
      <c r="BE13" s="18"/>
      <c r="BF13" s="217"/>
      <c r="BJ13" s="216"/>
      <c r="BK13" s="217"/>
      <c r="BO13" s="216"/>
    </row>
    <row r="14" spans="1:67" s="17" customFormat="1" ht="16" x14ac:dyDescent="0.2">
      <c r="A14" s="72"/>
      <c r="B14" s="219" t="s">
        <v>55</v>
      </c>
      <c r="C14" s="219" t="s">
        <v>69</v>
      </c>
      <c r="D14" s="273">
        <f t="shared" si="0"/>
        <v>3745</v>
      </c>
      <c r="E14" s="347"/>
      <c r="F14" s="350"/>
      <c r="G14" s="350"/>
      <c r="H14" s="219">
        <v>4087479</v>
      </c>
      <c r="I14" s="16">
        <v>43662</v>
      </c>
      <c r="J14" s="16">
        <v>43693</v>
      </c>
      <c r="K14" s="17">
        <v>11000</v>
      </c>
      <c r="L14" s="18"/>
      <c r="M14" s="15">
        <v>4088322</v>
      </c>
      <c r="N14" s="64">
        <v>43766</v>
      </c>
      <c r="O14" s="64">
        <v>43801</v>
      </c>
      <c r="P14" s="17">
        <v>880</v>
      </c>
      <c r="Q14" s="18"/>
      <c r="R14" s="15">
        <v>4091919</v>
      </c>
      <c r="S14" s="16">
        <v>43852</v>
      </c>
      <c r="T14" s="16">
        <v>43893</v>
      </c>
      <c r="U14" s="17">
        <v>1400</v>
      </c>
      <c r="V14" s="18"/>
      <c r="W14" s="15">
        <v>4103585</v>
      </c>
      <c r="X14" s="129">
        <v>44306</v>
      </c>
      <c r="Y14" s="129">
        <v>44336</v>
      </c>
      <c r="Z14" s="17">
        <v>1700</v>
      </c>
      <c r="AA14" s="18"/>
      <c r="AB14" s="15"/>
      <c r="AD14" s="218"/>
      <c r="AF14" s="18"/>
      <c r="AG14" s="15"/>
      <c r="AI14" s="218"/>
      <c r="AK14" s="18"/>
      <c r="AL14" s="15"/>
      <c r="AP14" s="18"/>
      <c r="AQ14" s="15"/>
      <c r="AU14" s="18"/>
      <c r="AV14" s="15"/>
      <c r="AZ14" s="18"/>
      <c r="BA14" s="15"/>
      <c r="BE14" s="18"/>
      <c r="BF14" s="217"/>
      <c r="BJ14" s="216"/>
      <c r="BK14" s="217"/>
      <c r="BO14" s="216"/>
    </row>
    <row r="15" spans="1:67" s="21" customFormat="1" ht="16" x14ac:dyDescent="0.2">
      <c r="A15" s="73" t="s">
        <v>200</v>
      </c>
      <c r="B15" s="206" t="s">
        <v>227</v>
      </c>
      <c r="C15" s="206" t="s">
        <v>226</v>
      </c>
      <c r="D15" s="275">
        <f t="shared" si="0"/>
        <v>10950</v>
      </c>
      <c r="E15" s="355">
        <f>MAX(D15:D18)</f>
        <v>17000</v>
      </c>
      <c r="F15" s="352">
        <f>$E$107/E15</f>
        <v>66.17647058823529</v>
      </c>
      <c r="G15" s="352">
        <f>$E$108/E15</f>
        <v>88.235294117647058</v>
      </c>
      <c r="H15" s="21">
        <v>4087483</v>
      </c>
      <c r="I15" s="20">
        <v>43662</v>
      </c>
      <c r="J15" s="20">
        <v>43693</v>
      </c>
      <c r="K15" s="21">
        <v>17000</v>
      </c>
      <c r="L15" s="22">
        <v>14</v>
      </c>
      <c r="M15" s="19">
        <v>4088343</v>
      </c>
      <c r="N15" s="65">
        <v>43766</v>
      </c>
      <c r="O15" s="65">
        <v>43801</v>
      </c>
      <c r="P15" s="21">
        <v>13000</v>
      </c>
      <c r="Q15" s="22"/>
      <c r="R15" s="19">
        <v>4091908</v>
      </c>
      <c r="S15" s="20">
        <v>43852</v>
      </c>
      <c r="T15" s="20">
        <v>43893</v>
      </c>
      <c r="U15" s="21">
        <v>8800</v>
      </c>
      <c r="V15" s="22">
        <v>20</v>
      </c>
      <c r="W15" s="19">
        <v>4103572</v>
      </c>
      <c r="X15" s="130" t="s">
        <v>323</v>
      </c>
      <c r="Y15" s="130">
        <v>44336</v>
      </c>
      <c r="Z15" s="21">
        <v>5000</v>
      </c>
      <c r="AA15" s="22">
        <v>44</v>
      </c>
      <c r="AB15" s="19"/>
      <c r="AD15" s="212"/>
      <c r="AF15" s="22"/>
      <c r="AG15" s="19"/>
      <c r="AI15" s="212"/>
      <c r="AK15" s="22"/>
      <c r="AL15" s="19"/>
      <c r="AP15" s="22"/>
      <c r="AQ15" s="19"/>
      <c r="AU15" s="22"/>
      <c r="AV15" s="19"/>
      <c r="AZ15" s="22"/>
      <c r="BA15" s="19"/>
      <c r="BE15" s="22"/>
      <c r="BF15" s="202"/>
      <c r="BJ15" s="201"/>
      <c r="BK15" s="202"/>
      <c r="BO15" s="201"/>
    </row>
    <row r="16" spans="1:67" s="21" customFormat="1" ht="16" x14ac:dyDescent="0.2">
      <c r="A16" s="73"/>
      <c r="B16" s="206" t="s">
        <v>227</v>
      </c>
      <c r="C16" s="206" t="s">
        <v>19</v>
      </c>
      <c r="D16" s="275">
        <f t="shared" si="0"/>
        <v>17000</v>
      </c>
      <c r="E16" s="355"/>
      <c r="F16" s="353"/>
      <c r="G16" s="353"/>
      <c r="H16" s="21">
        <v>4087414</v>
      </c>
      <c r="I16" s="20">
        <v>43662</v>
      </c>
      <c r="J16" s="21" t="s">
        <v>22</v>
      </c>
      <c r="L16" s="22"/>
      <c r="M16" s="19">
        <v>4088332</v>
      </c>
      <c r="N16" s="20">
        <v>43766</v>
      </c>
      <c r="O16" s="20">
        <v>43801</v>
      </c>
      <c r="P16" s="21">
        <v>17000</v>
      </c>
      <c r="Q16" s="22"/>
      <c r="R16" s="19">
        <v>4091967</v>
      </c>
      <c r="S16" s="20">
        <v>43852</v>
      </c>
      <c r="T16" s="20"/>
      <c r="V16" s="22"/>
      <c r="W16" s="19">
        <v>4103582</v>
      </c>
      <c r="X16" s="130" t="s">
        <v>323</v>
      </c>
      <c r="Y16" s="130">
        <v>44336</v>
      </c>
      <c r="AA16" s="22"/>
      <c r="AB16" s="19"/>
      <c r="AD16" s="212"/>
      <c r="AF16" s="22"/>
      <c r="AG16" s="19"/>
      <c r="AI16" s="212"/>
      <c r="AK16" s="22"/>
      <c r="AL16" s="19"/>
      <c r="AP16" s="22"/>
      <c r="AQ16" s="19"/>
      <c r="AU16" s="22"/>
      <c r="AV16" s="19"/>
      <c r="AZ16" s="22"/>
      <c r="BA16" s="19"/>
      <c r="BE16" s="22"/>
      <c r="BF16" s="202"/>
      <c r="BJ16" s="201"/>
      <c r="BK16" s="202"/>
      <c r="BO16" s="201"/>
    </row>
    <row r="17" spans="1:67" s="21" customFormat="1" ht="16" x14ac:dyDescent="0.2">
      <c r="A17" s="73"/>
      <c r="B17" s="206" t="s">
        <v>227</v>
      </c>
      <c r="C17" s="206" t="s">
        <v>20</v>
      </c>
      <c r="D17" s="275">
        <f t="shared" si="0"/>
        <v>11425</v>
      </c>
      <c r="E17" s="355"/>
      <c r="F17" s="353"/>
      <c r="G17" s="353"/>
      <c r="H17" s="21">
        <v>4087444</v>
      </c>
      <c r="I17" s="20">
        <v>43662</v>
      </c>
      <c r="J17" s="20">
        <v>43693</v>
      </c>
      <c r="K17" s="21">
        <v>11000</v>
      </c>
      <c r="L17" s="22"/>
      <c r="M17" s="19">
        <v>4088311</v>
      </c>
      <c r="N17" s="20">
        <v>43766</v>
      </c>
      <c r="O17" s="20">
        <v>43801</v>
      </c>
      <c r="P17" s="21">
        <v>17000</v>
      </c>
      <c r="Q17" s="22"/>
      <c r="R17" s="19">
        <v>4091936</v>
      </c>
      <c r="S17" s="20">
        <v>43852</v>
      </c>
      <c r="T17" s="20">
        <v>43893</v>
      </c>
      <c r="U17" s="21">
        <v>12000</v>
      </c>
      <c r="V17" s="22"/>
      <c r="W17" s="19">
        <v>4103566</v>
      </c>
      <c r="X17" s="130" t="s">
        <v>323</v>
      </c>
      <c r="Y17" s="130">
        <v>44336</v>
      </c>
      <c r="Z17" s="21">
        <v>5700</v>
      </c>
      <c r="AA17" s="22"/>
      <c r="AB17" s="19"/>
      <c r="AD17" s="212"/>
      <c r="AF17" s="22"/>
      <c r="AG17" s="19"/>
      <c r="AI17" s="212"/>
      <c r="AK17" s="22"/>
      <c r="AL17" s="19"/>
      <c r="AP17" s="22"/>
      <c r="AQ17" s="19"/>
      <c r="AU17" s="22"/>
      <c r="AV17" s="19"/>
      <c r="AZ17" s="22"/>
      <c r="BA17" s="19"/>
      <c r="BE17" s="22"/>
      <c r="BF17" s="202"/>
      <c r="BJ17" s="201"/>
      <c r="BK17" s="202"/>
      <c r="BO17" s="201"/>
    </row>
    <row r="18" spans="1:67" s="21" customFormat="1" ht="16" x14ac:dyDescent="0.2">
      <c r="A18" s="73"/>
      <c r="B18" s="206" t="s">
        <v>227</v>
      </c>
      <c r="C18" s="206" t="s">
        <v>21</v>
      </c>
      <c r="D18" s="275">
        <f t="shared" si="0"/>
        <v>9633.3333333333339</v>
      </c>
      <c r="E18" s="355"/>
      <c r="F18" s="354"/>
      <c r="G18" s="354"/>
      <c r="H18" s="21">
        <v>4087422</v>
      </c>
      <c r="I18" s="20">
        <v>43662</v>
      </c>
      <c r="J18" s="20">
        <v>43693</v>
      </c>
      <c r="K18" s="21">
        <v>18000</v>
      </c>
      <c r="L18" s="22"/>
      <c r="M18" s="19">
        <v>4091272</v>
      </c>
      <c r="N18" s="20">
        <v>43766</v>
      </c>
      <c r="O18" s="20" t="s">
        <v>22</v>
      </c>
      <c r="Q18" s="22">
        <v>14</v>
      </c>
      <c r="R18" s="19">
        <v>4091943</v>
      </c>
      <c r="S18" s="20">
        <v>43852</v>
      </c>
      <c r="T18" s="20">
        <v>43893</v>
      </c>
      <c r="U18" s="21">
        <v>6400</v>
      </c>
      <c r="V18" s="22"/>
      <c r="W18" s="19">
        <v>4103537</v>
      </c>
      <c r="X18" s="130" t="s">
        <v>323</v>
      </c>
      <c r="Y18" s="130">
        <v>44336</v>
      </c>
      <c r="Z18" s="21">
        <v>4500</v>
      </c>
      <c r="AA18" s="22"/>
      <c r="AB18" s="19"/>
      <c r="AD18" s="212"/>
      <c r="AF18" s="22"/>
      <c r="AG18" s="19"/>
      <c r="AI18" s="212"/>
      <c r="AK18" s="22"/>
      <c r="AL18" s="19"/>
      <c r="AP18" s="22"/>
      <c r="AQ18" s="19"/>
      <c r="AU18" s="22"/>
      <c r="AV18" s="19"/>
      <c r="AZ18" s="22"/>
      <c r="BA18" s="19"/>
      <c r="BE18" s="22"/>
      <c r="BF18" s="202"/>
      <c r="BJ18" s="201"/>
      <c r="BK18" s="202"/>
      <c r="BO18" s="201"/>
    </row>
    <row r="19" spans="1:67" s="17" customFormat="1" ht="16" x14ac:dyDescent="0.2">
      <c r="A19" s="72" t="s">
        <v>234</v>
      </c>
      <c r="B19" s="219" t="s">
        <v>228</v>
      </c>
      <c r="C19" s="219" t="s">
        <v>23</v>
      </c>
      <c r="D19" s="273">
        <f t="shared" si="0"/>
        <v>9135</v>
      </c>
      <c r="E19" s="347">
        <f>MAX(D19:D23)</f>
        <v>14850</v>
      </c>
      <c r="F19" s="348">
        <f>$E$107/E19</f>
        <v>75.757575757575751</v>
      </c>
      <c r="G19" s="348">
        <f>$E$108/E19</f>
        <v>101.01010101010101</v>
      </c>
      <c r="H19" s="17">
        <v>4087438</v>
      </c>
      <c r="I19" s="16">
        <v>43662</v>
      </c>
      <c r="J19" s="16">
        <v>43693</v>
      </c>
      <c r="K19" s="17">
        <v>34000</v>
      </c>
      <c r="L19" s="18">
        <v>5</v>
      </c>
      <c r="M19" s="15">
        <v>4091220</v>
      </c>
      <c r="N19" s="64">
        <v>43766</v>
      </c>
      <c r="O19" s="64">
        <v>43801</v>
      </c>
      <c r="P19" s="17">
        <v>780</v>
      </c>
      <c r="Q19" s="18">
        <v>84</v>
      </c>
      <c r="R19" s="15">
        <v>4091950</v>
      </c>
      <c r="S19" s="16">
        <v>43852</v>
      </c>
      <c r="T19" s="16">
        <v>43893</v>
      </c>
      <c r="U19" s="17">
        <v>460</v>
      </c>
      <c r="V19" s="18">
        <v>44</v>
      </c>
      <c r="W19" s="15">
        <v>4103588</v>
      </c>
      <c r="X19" s="129">
        <v>44306</v>
      </c>
      <c r="Y19" s="129">
        <v>44336</v>
      </c>
      <c r="Z19" s="17">
        <v>1300</v>
      </c>
      <c r="AA19" s="18">
        <v>26</v>
      </c>
      <c r="AB19" s="15"/>
      <c r="AD19" s="218"/>
      <c r="AF19" s="18"/>
      <c r="AG19" s="15"/>
      <c r="AI19" s="218"/>
      <c r="AK19" s="18"/>
      <c r="AL19" s="15"/>
      <c r="AM19" s="16"/>
      <c r="AN19" s="16"/>
      <c r="AP19" s="18"/>
      <c r="AQ19" s="15"/>
      <c r="AU19" s="18"/>
      <c r="AV19" s="15"/>
      <c r="AZ19" s="18"/>
      <c r="BA19" s="15"/>
      <c r="BE19" s="18"/>
      <c r="BF19" s="217"/>
      <c r="BJ19" s="216"/>
      <c r="BK19" s="217"/>
      <c r="BO19" s="216"/>
    </row>
    <row r="20" spans="1:67" s="17" customFormat="1" ht="16" x14ac:dyDescent="0.2">
      <c r="A20" s="72"/>
      <c r="B20" s="219" t="s">
        <v>229</v>
      </c>
      <c r="C20" s="219" t="s">
        <v>196</v>
      </c>
      <c r="D20" s="273">
        <f t="shared" si="0"/>
        <v>11127.5</v>
      </c>
      <c r="E20" s="347"/>
      <c r="F20" s="349"/>
      <c r="G20" s="349"/>
      <c r="H20" s="17">
        <v>4087493</v>
      </c>
      <c r="I20" s="16">
        <v>43662</v>
      </c>
      <c r="J20" s="16">
        <v>43693</v>
      </c>
      <c r="K20" s="17">
        <v>41000</v>
      </c>
      <c r="L20" s="18"/>
      <c r="M20" s="15">
        <v>4091223</v>
      </c>
      <c r="N20" s="64">
        <v>43766</v>
      </c>
      <c r="O20" s="64">
        <v>43801</v>
      </c>
      <c r="P20" s="17">
        <v>1100</v>
      </c>
      <c r="Q20" s="18"/>
      <c r="R20" s="15">
        <v>4091965</v>
      </c>
      <c r="S20" s="16">
        <v>43852</v>
      </c>
      <c r="T20" s="16">
        <v>43893</v>
      </c>
      <c r="U20" s="17">
        <v>710</v>
      </c>
      <c r="V20" s="18"/>
      <c r="W20" s="15">
        <v>4103526</v>
      </c>
      <c r="X20" s="129">
        <v>44306</v>
      </c>
      <c r="Y20" s="129">
        <v>44336</v>
      </c>
      <c r="Z20" s="17">
        <v>1700</v>
      </c>
      <c r="AA20" s="18"/>
      <c r="AB20" s="15"/>
      <c r="AD20" s="218"/>
      <c r="AF20" s="18"/>
      <c r="AG20" s="15"/>
      <c r="AI20" s="218"/>
      <c r="AK20" s="18"/>
      <c r="AL20" s="15"/>
      <c r="AM20" s="16"/>
      <c r="AN20" s="16"/>
      <c r="AP20" s="18"/>
      <c r="AQ20" s="15"/>
      <c r="AU20" s="18"/>
      <c r="AV20" s="15"/>
      <c r="AZ20" s="18"/>
      <c r="BA20" s="15"/>
      <c r="BE20" s="18"/>
      <c r="BF20" s="217"/>
      <c r="BJ20" s="216"/>
      <c r="BK20" s="217"/>
      <c r="BO20" s="216"/>
    </row>
    <row r="21" spans="1:67" s="17" customFormat="1" ht="16" x14ac:dyDescent="0.2">
      <c r="A21" s="72"/>
      <c r="B21" s="219" t="s">
        <v>229</v>
      </c>
      <c r="C21" s="219" t="s">
        <v>197</v>
      </c>
      <c r="D21" s="273">
        <f t="shared" si="0"/>
        <v>11875</v>
      </c>
      <c r="E21" s="347"/>
      <c r="F21" s="349"/>
      <c r="G21" s="349"/>
      <c r="H21" s="17">
        <v>4087656</v>
      </c>
      <c r="I21" s="16">
        <v>43662</v>
      </c>
      <c r="J21" s="16">
        <v>43693</v>
      </c>
      <c r="K21" s="17">
        <v>42000</v>
      </c>
      <c r="L21" s="18"/>
      <c r="M21" s="15">
        <v>4091237</v>
      </c>
      <c r="N21" s="64">
        <v>43766</v>
      </c>
      <c r="O21" s="64">
        <v>43801</v>
      </c>
      <c r="P21" s="17">
        <v>2000</v>
      </c>
      <c r="Q21" s="18"/>
      <c r="R21" s="15">
        <v>4091951</v>
      </c>
      <c r="S21" s="16">
        <v>43852</v>
      </c>
      <c r="T21" s="16">
        <v>43893</v>
      </c>
      <c r="U21" s="17">
        <v>1100</v>
      </c>
      <c r="V21" s="18"/>
      <c r="W21" s="15">
        <v>4103509</v>
      </c>
      <c r="X21" s="129">
        <v>44306</v>
      </c>
      <c r="Y21" s="129">
        <v>44336</v>
      </c>
      <c r="Z21" s="17">
        <v>2400</v>
      </c>
      <c r="AA21" s="18"/>
      <c r="AB21" s="15"/>
      <c r="AD21" s="218"/>
      <c r="AF21" s="18"/>
      <c r="AG21" s="15"/>
      <c r="AI21" s="218"/>
      <c r="AK21" s="18"/>
      <c r="AL21" s="15"/>
      <c r="AP21" s="18"/>
      <c r="AQ21" s="15"/>
      <c r="AU21" s="18"/>
      <c r="AV21" s="15"/>
      <c r="AZ21" s="18"/>
      <c r="BA21" s="15"/>
      <c r="BE21" s="18"/>
      <c r="BF21" s="217"/>
      <c r="BJ21" s="216"/>
      <c r="BK21" s="217"/>
      <c r="BO21" s="216"/>
    </row>
    <row r="22" spans="1:67" s="17" customFormat="1" ht="16" x14ac:dyDescent="0.2">
      <c r="A22" s="72"/>
      <c r="B22" s="219" t="s">
        <v>229</v>
      </c>
      <c r="C22" s="219" t="s">
        <v>24</v>
      </c>
      <c r="D22" s="273">
        <f t="shared" si="0"/>
        <v>13275</v>
      </c>
      <c r="E22" s="347"/>
      <c r="F22" s="349"/>
      <c r="G22" s="349"/>
      <c r="H22" s="17">
        <v>4087466</v>
      </c>
      <c r="I22" s="16">
        <v>43662</v>
      </c>
      <c r="J22" s="16">
        <v>43693</v>
      </c>
      <c r="K22" s="17">
        <v>43000</v>
      </c>
      <c r="L22" s="18"/>
      <c r="M22" s="15">
        <v>4091205</v>
      </c>
      <c r="N22" s="64">
        <v>43766</v>
      </c>
      <c r="O22" s="64">
        <v>43801</v>
      </c>
      <c r="P22" s="17">
        <v>2400</v>
      </c>
      <c r="Q22" s="18"/>
      <c r="R22" s="15">
        <v>4091940</v>
      </c>
      <c r="S22" s="16">
        <v>43852</v>
      </c>
      <c r="T22" s="16">
        <v>43893</v>
      </c>
      <c r="U22" s="17">
        <v>2100</v>
      </c>
      <c r="V22" s="18"/>
      <c r="W22" s="15">
        <v>4103555</v>
      </c>
      <c r="X22" s="129">
        <v>44306</v>
      </c>
      <c r="Y22" s="129">
        <v>44336</v>
      </c>
      <c r="Z22" s="17">
        <v>5600</v>
      </c>
      <c r="AA22" s="18"/>
      <c r="AB22" s="15"/>
      <c r="AD22" s="218"/>
      <c r="AF22" s="18"/>
      <c r="AG22" s="15"/>
      <c r="AI22" s="218"/>
      <c r="AK22" s="18"/>
      <c r="AL22" s="15"/>
      <c r="AP22" s="18"/>
      <c r="AQ22" s="15"/>
      <c r="AU22" s="18"/>
      <c r="AV22" s="15"/>
      <c r="AZ22" s="18"/>
      <c r="BA22" s="15"/>
      <c r="BE22" s="18"/>
      <c r="BF22" s="217"/>
      <c r="BJ22" s="216"/>
      <c r="BK22" s="217"/>
      <c r="BO22" s="216"/>
    </row>
    <row r="23" spans="1:67" s="17" customFormat="1" ht="16" x14ac:dyDescent="0.2">
      <c r="A23" s="72"/>
      <c r="B23" s="219" t="s">
        <v>229</v>
      </c>
      <c r="C23" s="219" t="s">
        <v>198</v>
      </c>
      <c r="D23" s="273">
        <f t="shared" si="0"/>
        <v>14850</v>
      </c>
      <c r="E23" s="347"/>
      <c r="F23" s="350"/>
      <c r="G23" s="350"/>
      <c r="H23" s="17">
        <v>4087409</v>
      </c>
      <c r="I23" s="16">
        <v>43662</v>
      </c>
      <c r="J23" s="16">
        <v>43693</v>
      </c>
      <c r="K23" s="17">
        <v>41000</v>
      </c>
      <c r="L23" s="18"/>
      <c r="M23" s="15">
        <v>4091291</v>
      </c>
      <c r="N23" s="64">
        <v>43766</v>
      </c>
      <c r="O23" s="64">
        <v>43801</v>
      </c>
      <c r="P23" s="17">
        <v>3000</v>
      </c>
      <c r="Q23" s="18"/>
      <c r="R23" s="15">
        <v>4093137</v>
      </c>
      <c r="S23" s="16">
        <v>43852</v>
      </c>
      <c r="T23" s="16">
        <v>43893</v>
      </c>
      <c r="U23" s="17">
        <v>5700</v>
      </c>
      <c r="V23" s="18"/>
      <c r="W23" s="15">
        <v>4103521</v>
      </c>
      <c r="X23" s="129">
        <v>44306</v>
      </c>
      <c r="Y23" s="129">
        <v>44336</v>
      </c>
      <c r="Z23" s="17">
        <v>9700</v>
      </c>
      <c r="AA23" s="18"/>
      <c r="AB23" s="15"/>
      <c r="AD23" s="218"/>
      <c r="AF23" s="18"/>
      <c r="AG23" s="15"/>
      <c r="AI23" s="218"/>
      <c r="AK23" s="18"/>
      <c r="AL23" s="15"/>
      <c r="AP23" s="18"/>
      <c r="AQ23" s="15"/>
      <c r="AU23" s="18"/>
      <c r="AV23" s="15"/>
      <c r="AZ23" s="18"/>
      <c r="BA23" s="15"/>
      <c r="BE23" s="18"/>
      <c r="BF23" s="217"/>
      <c r="BJ23" s="216"/>
      <c r="BK23" s="217"/>
      <c r="BO23" s="216"/>
    </row>
    <row r="24" spans="1:67" s="21" customFormat="1" ht="16" x14ac:dyDescent="0.2">
      <c r="A24" s="73" t="s">
        <v>201</v>
      </c>
      <c r="B24" s="41" t="s">
        <v>62</v>
      </c>
      <c r="C24" s="206" t="s">
        <v>63</v>
      </c>
      <c r="D24" s="275">
        <f t="shared" si="0"/>
        <v>1500</v>
      </c>
      <c r="E24" s="355">
        <f>MAX(D24:D25)</f>
        <v>1600</v>
      </c>
      <c r="F24" s="352">
        <f>$E$107/E24</f>
        <v>703.125</v>
      </c>
      <c r="G24" s="352">
        <f>$E$108/E24</f>
        <v>937.5</v>
      </c>
      <c r="I24" s="20"/>
      <c r="J24" s="20"/>
      <c r="L24" s="22"/>
      <c r="M24" s="19">
        <v>4091211</v>
      </c>
      <c r="N24" s="20">
        <v>43766</v>
      </c>
      <c r="O24" s="20">
        <v>43801</v>
      </c>
      <c r="P24" s="21">
        <v>1500</v>
      </c>
      <c r="Q24" s="22">
        <v>170</v>
      </c>
      <c r="R24" s="19">
        <v>4093150</v>
      </c>
      <c r="S24" s="20">
        <v>43852</v>
      </c>
      <c r="T24" s="20">
        <v>43893</v>
      </c>
      <c r="U24" s="21">
        <v>1600</v>
      </c>
      <c r="V24" s="22"/>
      <c r="W24" s="19">
        <v>4103516</v>
      </c>
      <c r="X24" s="130" t="s">
        <v>323</v>
      </c>
      <c r="Y24" s="130">
        <v>44336</v>
      </c>
      <c r="Z24" s="21">
        <v>1400</v>
      </c>
      <c r="AA24" s="22">
        <v>158</v>
      </c>
      <c r="AB24" s="19"/>
      <c r="AD24" s="212"/>
      <c r="AF24" s="22"/>
      <c r="AG24" s="19"/>
      <c r="AI24" s="212"/>
      <c r="AK24" s="22"/>
      <c r="AL24" s="19"/>
      <c r="AP24" s="22"/>
      <c r="AQ24" s="19"/>
      <c r="AU24" s="22"/>
      <c r="AV24" s="19"/>
      <c r="AZ24" s="22"/>
      <c r="BA24" s="19"/>
      <c r="BE24" s="22"/>
      <c r="BF24" s="202"/>
      <c r="BJ24" s="201"/>
      <c r="BK24" s="202"/>
      <c r="BO24" s="201"/>
    </row>
    <row r="25" spans="1:67" s="21" customFormat="1" ht="16" x14ac:dyDescent="0.2">
      <c r="A25" s="73"/>
      <c r="B25" s="41" t="s">
        <v>62</v>
      </c>
      <c r="C25" s="206" t="s">
        <v>64</v>
      </c>
      <c r="D25" s="275">
        <f t="shared" si="0"/>
        <v>1600</v>
      </c>
      <c r="E25" s="355"/>
      <c r="F25" s="354"/>
      <c r="G25" s="354"/>
      <c r="I25" s="20"/>
      <c r="J25" s="20"/>
      <c r="L25" s="22"/>
      <c r="M25" s="19">
        <v>4091248</v>
      </c>
      <c r="N25" s="20">
        <v>43766</v>
      </c>
      <c r="O25" s="20">
        <v>43801</v>
      </c>
      <c r="P25" s="21">
        <v>1200</v>
      </c>
      <c r="Q25" s="22"/>
      <c r="R25" s="19">
        <v>4093127</v>
      </c>
      <c r="S25" s="20">
        <v>43852</v>
      </c>
      <c r="T25" s="20">
        <v>43893</v>
      </c>
      <c r="U25" s="21">
        <v>2000</v>
      </c>
      <c r="V25" s="22"/>
      <c r="W25" s="19">
        <v>4103587</v>
      </c>
      <c r="X25" s="130" t="s">
        <v>323</v>
      </c>
      <c r="Y25" s="130">
        <v>44336</v>
      </c>
      <c r="Z25" s="21">
        <v>1600</v>
      </c>
      <c r="AA25" s="22"/>
      <c r="AB25" s="19"/>
      <c r="AD25" s="212"/>
      <c r="AF25" s="22"/>
      <c r="AG25" s="19"/>
      <c r="AI25" s="212"/>
      <c r="AK25" s="22"/>
      <c r="AL25" s="19"/>
      <c r="AP25" s="22"/>
      <c r="AQ25" s="19"/>
      <c r="AR25" s="20"/>
      <c r="AS25" s="20"/>
      <c r="AU25" s="22"/>
      <c r="AV25" s="19"/>
      <c r="AZ25" s="22"/>
      <c r="BA25" s="19"/>
      <c r="BE25" s="22"/>
      <c r="BF25" s="202"/>
      <c r="BJ25" s="201"/>
      <c r="BK25" s="202"/>
      <c r="BO25" s="201"/>
    </row>
    <row r="26" spans="1:67" s="17" customFormat="1" ht="16" x14ac:dyDescent="0.2">
      <c r="A26" s="72" t="s">
        <v>200</v>
      </c>
      <c r="B26" s="42" t="s">
        <v>65</v>
      </c>
      <c r="C26" s="219" t="s">
        <v>66</v>
      </c>
      <c r="D26" s="273">
        <f t="shared" si="0"/>
        <v>293.33333333333331</v>
      </c>
      <c r="E26" s="347">
        <f>MAX(D26:D27)</f>
        <v>293.33333333333331</v>
      </c>
      <c r="F26" s="348">
        <f>$E$107/E26</f>
        <v>3835.227272727273</v>
      </c>
      <c r="G26" s="348">
        <f>$E$108/E26</f>
        <v>5113.636363636364</v>
      </c>
      <c r="I26" s="16"/>
      <c r="J26" s="16"/>
      <c r="L26" s="18"/>
      <c r="M26" s="15">
        <v>4091287</v>
      </c>
      <c r="N26" s="16">
        <v>43766</v>
      </c>
      <c r="O26" s="16">
        <v>43801</v>
      </c>
      <c r="P26" s="17">
        <v>330</v>
      </c>
      <c r="Q26" s="18">
        <v>777</v>
      </c>
      <c r="R26" s="15">
        <v>4093195</v>
      </c>
      <c r="S26" s="16">
        <v>43852</v>
      </c>
      <c r="T26" s="16">
        <v>43893</v>
      </c>
      <c r="U26" s="17">
        <v>100</v>
      </c>
      <c r="V26" s="18"/>
      <c r="W26" s="15">
        <v>4103584</v>
      </c>
      <c r="X26" s="129">
        <v>44306</v>
      </c>
      <c r="Y26" s="129">
        <v>44336</v>
      </c>
      <c r="Z26" s="17">
        <v>450</v>
      </c>
      <c r="AA26" s="18">
        <v>560</v>
      </c>
      <c r="AB26" s="15"/>
      <c r="AD26" s="218"/>
      <c r="AF26" s="18"/>
      <c r="AG26" s="15"/>
      <c r="AI26" s="218"/>
      <c r="AK26" s="18"/>
      <c r="AL26" s="15"/>
      <c r="AM26" s="222"/>
      <c r="AN26" s="222"/>
      <c r="AP26" s="18"/>
      <c r="AQ26" s="15"/>
      <c r="AR26" s="16"/>
      <c r="AS26" s="16"/>
      <c r="AU26" s="18"/>
      <c r="AV26" s="15"/>
      <c r="AZ26" s="18"/>
      <c r="BA26" s="15"/>
      <c r="BE26" s="18"/>
      <c r="BF26" s="217"/>
      <c r="BJ26" s="216"/>
      <c r="BK26" s="217"/>
      <c r="BO26" s="216"/>
    </row>
    <row r="27" spans="1:67" s="17" customFormat="1" ht="16" x14ac:dyDescent="0.2">
      <c r="A27" s="72"/>
      <c r="B27" s="219" t="s">
        <v>65</v>
      </c>
      <c r="C27" s="219" t="s">
        <v>67</v>
      </c>
      <c r="D27" s="273">
        <f t="shared" si="0"/>
        <v>97</v>
      </c>
      <c r="E27" s="347"/>
      <c r="F27" s="350"/>
      <c r="G27" s="350"/>
      <c r="I27" s="16"/>
      <c r="J27" s="16"/>
      <c r="L27" s="18"/>
      <c r="M27" s="15">
        <v>4091208</v>
      </c>
      <c r="N27" s="64">
        <v>43766</v>
      </c>
      <c r="O27" s="64">
        <v>43801</v>
      </c>
      <c r="P27" s="17">
        <v>83</v>
      </c>
      <c r="Q27" s="18"/>
      <c r="R27" s="15">
        <v>4093147</v>
      </c>
      <c r="S27" s="16">
        <v>43852</v>
      </c>
      <c r="T27" s="16">
        <v>43893</v>
      </c>
      <c r="U27" s="17">
        <v>98</v>
      </c>
      <c r="V27" s="18"/>
      <c r="W27" s="15">
        <v>4103532</v>
      </c>
      <c r="X27" s="129">
        <v>44306</v>
      </c>
      <c r="Y27" s="129">
        <v>44336</v>
      </c>
      <c r="Z27" s="17">
        <v>110</v>
      </c>
      <c r="AA27" s="18"/>
      <c r="AB27" s="15"/>
      <c r="AD27" s="218"/>
      <c r="AF27" s="18"/>
      <c r="AG27" s="15"/>
      <c r="AI27" s="218"/>
      <c r="AK27" s="18"/>
      <c r="AL27" s="15"/>
      <c r="AP27" s="18"/>
      <c r="AQ27" s="15"/>
      <c r="AR27" s="16"/>
      <c r="AS27" s="16"/>
      <c r="AU27" s="18"/>
      <c r="AV27" s="15"/>
      <c r="AZ27" s="18"/>
      <c r="BA27" s="15"/>
      <c r="BE27" s="18"/>
      <c r="BF27" s="217"/>
      <c r="BJ27" s="216"/>
      <c r="BK27" s="217"/>
      <c r="BO27" s="216"/>
    </row>
    <row r="28" spans="1:67" s="21" customFormat="1" ht="16" customHeight="1" x14ac:dyDescent="0.2">
      <c r="A28" s="73" t="s">
        <v>201</v>
      </c>
      <c r="B28" s="41" t="s">
        <v>68</v>
      </c>
      <c r="C28" s="206" t="s">
        <v>35</v>
      </c>
      <c r="D28" s="275">
        <f t="shared" si="0"/>
        <v>3300</v>
      </c>
      <c r="E28" s="220">
        <f>D28</f>
        <v>3300</v>
      </c>
      <c r="F28" s="220">
        <f>$E$107/E28</f>
        <v>340.90909090909093</v>
      </c>
      <c r="G28" s="220">
        <f>$E$108/E28</f>
        <v>454.54545454545456</v>
      </c>
      <c r="I28" s="20"/>
      <c r="J28" s="20"/>
      <c r="L28" s="22"/>
      <c r="M28" s="19">
        <v>4091216</v>
      </c>
      <c r="N28" s="65">
        <v>43766</v>
      </c>
      <c r="O28" s="65">
        <v>43801</v>
      </c>
      <c r="P28" s="21">
        <v>3600</v>
      </c>
      <c r="Q28" s="22">
        <v>71</v>
      </c>
      <c r="R28" s="19">
        <v>4093108</v>
      </c>
      <c r="S28" s="20">
        <v>43852</v>
      </c>
      <c r="T28" s="20">
        <v>43893</v>
      </c>
      <c r="U28" s="21">
        <v>4100</v>
      </c>
      <c r="V28" s="22">
        <v>61</v>
      </c>
      <c r="W28" s="19">
        <v>4103545</v>
      </c>
      <c r="X28" s="130" t="s">
        <v>323</v>
      </c>
      <c r="Y28" s="130">
        <v>44336</v>
      </c>
      <c r="Z28" s="21">
        <v>2200</v>
      </c>
      <c r="AA28" s="22">
        <v>117</v>
      </c>
      <c r="AB28" s="19"/>
      <c r="AD28" s="212"/>
      <c r="AF28" s="22"/>
      <c r="AG28" s="19"/>
      <c r="AI28" s="212"/>
      <c r="AK28" s="22"/>
      <c r="AL28" s="19"/>
      <c r="AP28" s="22"/>
      <c r="AQ28" s="19"/>
      <c r="AR28" s="20"/>
      <c r="AS28" s="20"/>
      <c r="AU28" s="22"/>
      <c r="AV28" s="19"/>
      <c r="AZ28" s="22"/>
      <c r="BA28" s="19"/>
      <c r="BE28" s="22"/>
      <c r="BF28" s="202"/>
      <c r="BJ28" s="201"/>
      <c r="BK28" s="202"/>
      <c r="BO28" s="201"/>
    </row>
    <row r="29" spans="1:67" s="17" customFormat="1" ht="16" x14ac:dyDescent="0.2">
      <c r="A29" s="72" t="s">
        <v>200</v>
      </c>
      <c r="B29" s="219" t="s">
        <v>345</v>
      </c>
      <c r="C29" s="221" t="s">
        <v>310</v>
      </c>
      <c r="D29" s="276"/>
      <c r="E29" s="356">
        <f>MAX(D29:D31)</f>
        <v>2010</v>
      </c>
      <c r="F29" s="348">
        <f>$E$107/E29</f>
        <v>559.70149253731347</v>
      </c>
      <c r="G29" s="348">
        <f>$E$108/E29</f>
        <v>746.26865671641792</v>
      </c>
      <c r="H29" s="17">
        <v>4087429</v>
      </c>
      <c r="I29" s="16">
        <v>43662</v>
      </c>
      <c r="J29" s="16">
        <v>43693</v>
      </c>
      <c r="K29" s="17">
        <v>13000</v>
      </c>
      <c r="L29" s="18">
        <v>18</v>
      </c>
      <c r="M29" s="15">
        <v>4088312</v>
      </c>
      <c r="N29" s="64">
        <v>43766</v>
      </c>
      <c r="O29" s="64">
        <v>43801</v>
      </c>
      <c r="P29" s="17">
        <v>30000</v>
      </c>
      <c r="Q29" s="18">
        <v>8</v>
      </c>
      <c r="R29" s="15">
        <v>4091959</v>
      </c>
      <c r="S29" s="16">
        <v>43852</v>
      </c>
      <c r="T29" s="16">
        <v>43893</v>
      </c>
      <c r="U29" s="17">
        <v>19000</v>
      </c>
      <c r="V29" s="18">
        <v>13</v>
      </c>
      <c r="W29" s="15">
        <v>4103511</v>
      </c>
      <c r="X29" s="129" t="s">
        <v>323</v>
      </c>
      <c r="Y29" s="129">
        <v>44336</v>
      </c>
      <c r="Z29" s="17">
        <v>1800</v>
      </c>
      <c r="AA29" s="18">
        <v>141</v>
      </c>
      <c r="AB29" s="15"/>
      <c r="AF29" s="18"/>
      <c r="AG29" s="15"/>
      <c r="AK29" s="18"/>
      <c r="AL29" s="15"/>
      <c r="AP29" s="18"/>
      <c r="AQ29" s="15"/>
      <c r="AU29" s="18"/>
      <c r="AV29" s="15"/>
      <c r="AZ29" s="18"/>
      <c r="BA29" s="15"/>
      <c r="BE29" s="18"/>
      <c r="BF29" s="217"/>
      <c r="BJ29" s="216"/>
      <c r="BK29" s="217"/>
      <c r="BO29" s="216"/>
    </row>
    <row r="30" spans="1:67" s="17" customFormat="1" ht="16" x14ac:dyDescent="0.2">
      <c r="A30" s="72"/>
      <c r="B30" s="219" t="s">
        <v>345</v>
      </c>
      <c r="C30" s="221" t="s">
        <v>17</v>
      </c>
      <c r="D30" s="276">
        <f>AVERAGE(K30,P30,U30,Z30)</f>
        <v>1660</v>
      </c>
      <c r="E30" s="356"/>
      <c r="F30" s="349"/>
      <c r="G30" s="349"/>
      <c r="H30" s="17">
        <v>4087406</v>
      </c>
      <c r="I30" s="16">
        <v>43662</v>
      </c>
      <c r="J30" s="16">
        <v>43693</v>
      </c>
      <c r="K30" s="17">
        <v>4900</v>
      </c>
      <c r="L30" s="18"/>
      <c r="M30" s="15">
        <v>4088344</v>
      </c>
      <c r="N30" s="64">
        <v>43766</v>
      </c>
      <c r="O30" s="64">
        <v>43801</v>
      </c>
      <c r="P30" s="17">
        <v>280</v>
      </c>
      <c r="Q30" s="18"/>
      <c r="R30" s="15">
        <v>4091985</v>
      </c>
      <c r="S30" s="16">
        <v>43852</v>
      </c>
      <c r="T30" s="16">
        <v>43893</v>
      </c>
      <c r="U30" s="17">
        <v>570</v>
      </c>
      <c r="V30" s="18"/>
      <c r="W30" s="15">
        <v>4103598</v>
      </c>
      <c r="X30" s="129" t="s">
        <v>323</v>
      </c>
      <c r="Y30" s="129">
        <v>44336</v>
      </c>
      <c r="Z30" s="17">
        <v>890</v>
      </c>
      <c r="AA30" s="18"/>
      <c r="AB30" s="15"/>
      <c r="AF30" s="18"/>
      <c r="AG30" s="15"/>
      <c r="AK30" s="18"/>
      <c r="AL30" s="15"/>
      <c r="AP30" s="18"/>
      <c r="AQ30" s="15"/>
      <c r="AU30" s="18"/>
      <c r="AV30" s="15"/>
      <c r="AZ30" s="18"/>
      <c r="BA30" s="15"/>
      <c r="BE30" s="18"/>
      <c r="BF30" s="217"/>
      <c r="BJ30" s="216"/>
      <c r="BK30" s="217"/>
      <c r="BO30" s="216"/>
    </row>
    <row r="31" spans="1:67" s="17" customFormat="1" ht="16" x14ac:dyDescent="0.2">
      <c r="A31" s="72"/>
      <c r="B31" s="219" t="s">
        <v>345</v>
      </c>
      <c r="C31" s="221" t="s">
        <v>195</v>
      </c>
      <c r="D31" s="276">
        <f>AVERAGE(K31,P31,U31,Z31)</f>
        <v>2010</v>
      </c>
      <c r="E31" s="356"/>
      <c r="F31" s="350"/>
      <c r="G31" s="350"/>
      <c r="H31" s="17">
        <v>4087484</v>
      </c>
      <c r="I31" s="16">
        <v>43662</v>
      </c>
      <c r="J31" s="16">
        <v>43693</v>
      </c>
      <c r="K31" s="17">
        <v>6200</v>
      </c>
      <c r="L31" s="18"/>
      <c r="M31" s="15">
        <v>4088334</v>
      </c>
      <c r="N31" s="64">
        <v>43766</v>
      </c>
      <c r="O31" s="64">
        <v>43801</v>
      </c>
      <c r="P31" s="17">
        <v>300</v>
      </c>
      <c r="Q31" s="18"/>
      <c r="R31" s="15">
        <v>4091975</v>
      </c>
      <c r="S31" s="16">
        <v>43852</v>
      </c>
      <c r="T31" s="16">
        <v>43893</v>
      </c>
      <c r="U31" s="17">
        <v>590</v>
      </c>
      <c r="V31" s="18"/>
      <c r="W31" s="15">
        <v>4103561</v>
      </c>
      <c r="X31" s="129" t="s">
        <v>323</v>
      </c>
      <c r="Y31" s="129">
        <v>44336</v>
      </c>
      <c r="Z31" s="17">
        <v>950</v>
      </c>
      <c r="AA31" s="18"/>
      <c r="AB31" s="15"/>
      <c r="AF31" s="18"/>
      <c r="AG31" s="15"/>
      <c r="AK31" s="18"/>
      <c r="AL31" s="15"/>
      <c r="AP31" s="18"/>
      <c r="AQ31" s="15"/>
      <c r="AU31" s="18"/>
      <c r="AV31" s="15"/>
      <c r="AZ31" s="18"/>
      <c r="BA31" s="15"/>
      <c r="BE31" s="18"/>
      <c r="BF31" s="217"/>
      <c r="BJ31" s="216"/>
      <c r="BK31" s="217"/>
      <c r="BO31" s="216"/>
    </row>
    <row r="32" spans="1:67" s="21" customFormat="1" ht="16" x14ac:dyDescent="0.2">
      <c r="A32" s="73" t="s">
        <v>234</v>
      </c>
      <c r="B32" s="206" t="s">
        <v>344</v>
      </c>
      <c r="C32" s="206" t="s">
        <v>23</v>
      </c>
      <c r="D32" s="275">
        <f>AVERAGE(K32,P32,U32,Z32)</f>
        <v>9135</v>
      </c>
      <c r="E32" s="355">
        <f>MAX(D32:D36)</f>
        <v>11875</v>
      </c>
      <c r="F32" s="352">
        <f>$E$107/E32</f>
        <v>94.736842105263165</v>
      </c>
      <c r="G32" s="352">
        <f>$E$108/E32</f>
        <v>126.31578947368421</v>
      </c>
      <c r="H32" s="21">
        <v>4087438</v>
      </c>
      <c r="I32" s="20">
        <v>43662</v>
      </c>
      <c r="J32" s="20">
        <v>43693</v>
      </c>
      <c r="K32" s="21">
        <v>34000</v>
      </c>
      <c r="L32" s="22">
        <v>5</v>
      </c>
      <c r="M32" s="19">
        <v>4091220</v>
      </c>
      <c r="N32" s="65">
        <v>43766</v>
      </c>
      <c r="O32" s="65">
        <v>43801</v>
      </c>
      <c r="P32" s="21">
        <v>780</v>
      </c>
      <c r="Q32" s="22">
        <v>84</v>
      </c>
      <c r="R32" s="19">
        <v>4091950</v>
      </c>
      <c r="S32" s="20">
        <v>43852</v>
      </c>
      <c r="T32" s="20">
        <v>43893</v>
      </c>
      <c r="U32" s="21">
        <v>460</v>
      </c>
      <c r="V32" s="22">
        <v>44</v>
      </c>
      <c r="W32" s="19">
        <v>4103588</v>
      </c>
      <c r="X32" s="130">
        <v>44306</v>
      </c>
      <c r="Y32" s="130">
        <v>44336</v>
      </c>
      <c r="Z32" s="21">
        <v>1300</v>
      </c>
      <c r="AA32" s="22">
        <v>26</v>
      </c>
      <c r="AB32" s="19"/>
      <c r="AD32" s="212"/>
      <c r="AF32" s="22"/>
      <c r="AG32" s="19"/>
      <c r="AI32" s="212"/>
      <c r="AK32" s="22"/>
      <c r="AL32" s="19"/>
      <c r="AM32" s="20"/>
      <c r="AN32" s="20"/>
      <c r="AP32" s="22"/>
      <c r="AQ32" s="19"/>
      <c r="AU32" s="22"/>
      <c r="AV32" s="19"/>
      <c r="AZ32" s="22"/>
      <c r="BA32" s="19"/>
      <c r="BE32" s="22"/>
      <c r="BF32" s="202"/>
      <c r="BJ32" s="201"/>
      <c r="BK32" s="202"/>
      <c r="BO32" s="201"/>
    </row>
    <row r="33" spans="1:67" s="21" customFormat="1" ht="16" x14ac:dyDescent="0.2">
      <c r="A33" s="73"/>
      <c r="B33" s="206" t="s">
        <v>344</v>
      </c>
      <c r="C33" s="206" t="s">
        <v>196</v>
      </c>
      <c r="D33" s="275">
        <f>AVERAGE(K33,P33,U33,Z33)</f>
        <v>11127.5</v>
      </c>
      <c r="E33" s="355"/>
      <c r="F33" s="353"/>
      <c r="G33" s="353"/>
      <c r="H33" s="21">
        <v>4087493</v>
      </c>
      <c r="I33" s="20">
        <v>43662</v>
      </c>
      <c r="J33" s="20">
        <v>43693</v>
      </c>
      <c r="K33" s="21">
        <v>41000</v>
      </c>
      <c r="L33" s="22"/>
      <c r="M33" s="19">
        <v>4091223</v>
      </c>
      <c r="N33" s="65">
        <v>43766</v>
      </c>
      <c r="O33" s="65">
        <v>43801</v>
      </c>
      <c r="P33" s="21">
        <v>1100</v>
      </c>
      <c r="Q33" s="22"/>
      <c r="R33" s="19">
        <v>4091965</v>
      </c>
      <c r="S33" s="20">
        <v>43852</v>
      </c>
      <c r="T33" s="20">
        <v>43893</v>
      </c>
      <c r="U33" s="21">
        <v>710</v>
      </c>
      <c r="V33" s="22"/>
      <c r="W33" s="19">
        <v>4103526</v>
      </c>
      <c r="X33" s="130">
        <v>44306</v>
      </c>
      <c r="Y33" s="130">
        <v>44336</v>
      </c>
      <c r="Z33" s="21">
        <v>1700</v>
      </c>
      <c r="AA33" s="22"/>
      <c r="AB33" s="19"/>
      <c r="AD33" s="212"/>
      <c r="AF33" s="22"/>
      <c r="AG33" s="19"/>
      <c r="AI33" s="212"/>
      <c r="AK33" s="22"/>
      <c r="AL33" s="19"/>
      <c r="AM33" s="20"/>
      <c r="AN33" s="20"/>
      <c r="AP33" s="22"/>
      <c r="AQ33" s="19"/>
      <c r="AU33" s="22"/>
      <c r="AV33" s="19"/>
      <c r="AZ33" s="22"/>
      <c r="BA33" s="19"/>
      <c r="BE33" s="22"/>
      <c r="BF33" s="202"/>
      <c r="BJ33" s="201"/>
      <c r="BK33" s="202"/>
      <c r="BO33" s="201"/>
    </row>
    <row r="34" spans="1:67" s="21" customFormat="1" ht="16" x14ac:dyDescent="0.2">
      <c r="A34" s="73"/>
      <c r="B34" s="206" t="s">
        <v>344</v>
      </c>
      <c r="C34" s="206" t="s">
        <v>197</v>
      </c>
      <c r="D34" s="275">
        <f>AVERAGE(K34,P34,U34,Z34)</f>
        <v>11875</v>
      </c>
      <c r="E34" s="355"/>
      <c r="F34" s="353"/>
      <c r="G34" s="353"/>
      <c r="H34" s="21">
        <v>4087656</v>
      </c>
      <c r="I34" s="20">
        <v>43662</v>
      </c>
      <c r="J34" s="20">
        <v>43693</v>
      </c>
      <c r="K34" s="21">
        <v>42000</v>
      </c>
      <c r="L34" s="22"/>
      <c r="M34" s="19">
        <v>4091237</v>
      </c>
      <c r="N34" s="65">
        <v>43766</v>
      </c>
      <c r="O34" s="65">
        <v>43801</v>
      </c>
      <c r="P34" s="21">
        <v>2000</v>
      </c>
      <c r="Q34" s="22"/>
      <c r="R34" s="19">
        <v>4091951</v>
      </c>
      <c r="S34" s="20">
        <v>43852</v>
      </c>
      <c r="T34" s="20">
        <v>43893</v>
      </c>
      <c r="U34" s="21">
        <v>1100</v>
      </c>
      <c r="V34" s="22"/>
      <c r="W34" s="19">
        <v>4103509</v>
      </c>
      <c r="X34" s="130">
        <v>44306</v>
      </c>
      <c r="Y34" s="130">
        <v>44336</v>
      </c>
      <c r="Z34" s="21">
        <v>2400</v>
      </c>
      <c r="AA34" s="22"/>
      <c r="AB34" s="19"/>
      <c r="AD34" s="212"/>
      <c r="AF34" s="22"/>
      <c r="AG34" s="19"/>
      <c r="AI34" s="212"/>
      <c r="AK34" s="22"/>
      <c r="AL34" s="19"/>
      <c r="AP34" s="22"/>
      <c r="AQ34" s="19"/>
      <c r="AU34" s="22"/>
      <c r="AV34" s="19"/>
      <c r="AZ34" s="22"/>
      <c r="BA34" s="19"/>
      <c r="BE34" s="22"/>
      <c r="BF34" s="202"/>
      <c r="BJ34" s="201"/>
      <c r="BK34" s="202"/>
      <c r="BO34" s="201"/>
    </row>
    <row r="35" spans="1:67" s="21" customFormat="1" ht="16" x14ac:dyDescent="0.2">
      <c r="A35" s="73"/>
      <c r="B35" s="206" t="s">
        <v>344</v>
      </c>
      <c r="C35" s="206" t="s">
        <v>24</v>
      </c>
      <c r="D35" s="275"/>
      <c r="E35" s="355"/>
      <c r="F35" s="353"/>
      <c r="G35" s="353"/>
      <c r="H35" s="21">
        <v>4087466</v>
      </c>
      <c r="I35" s="20">
        <v>43662</v>
      </c>
      <c r="J35" s="20">
        <v>43693</v>
      </c>
      <c r="K35" s="21">
        <v>43000</v>
      </c>
      <c r="L35" s="22"/>
      <c r="M35" s="19">
        <v>4091205</v>
      </c>
      <c r="N35" s="65">
        <v>43766</v>
      </c>
      <c r="O35" s="65">
        <v>43801</v>
      </c>
      <c r="P35" s="21">
        <v>2400</v>
      </c>
      <c r="Q35" s="22"/>
      <c r="R35" s="19">
        <v>4091940</v>
      </c>
      <c r="S35" s="20">
        <v>43852</v>
      </c>
      <c r="T35" s="20">
        <v>43893</v>
      </c>
      <c r="U35" s="21">
        <v>2100</v>
      </c>
      <c r="V35" s="22"/>
      <c r="W35" s="19">
        <v>4103555</v>
      </c>
      <c r="X35" s="130">
        <v>44306</v>
      </c>
      <c r="Y35" s="130">
        <v>44336</v>
      </c>
      <c r="Z35" s="21">
        <v>5600</v>
      </c>
      <c r="AA35" s="22"/>
      <c r="AB35" s="19"/>
      <c r="AD35" s="212"/>
      <c r="AF35" s="22"/>
      <c r="AG35" s="19"/>
      <c r="AI35" s="212"/>
      <c r="AK35" s="22"/>
      <c r="AL35" s="19"/>
      <c r="AP35" s="22"/>
      <c r="AQ35" s="19"/>
      <c r="AU35" s="22"/>
      <c r="AV35" s="19"/>
      <c r="AZ35" s="22"/>
      <c r="BA35" s="19"/>
      <c r="BE35" s="22"/>
      <c r="BF35" s="202"/>
      <c r="BJ35" s="201"/>
      <c r="BK35" s="202"/>
      <c r="BO35" s="201"/>
    </row>
    <row r="36" spans="1:67" s="21" customFormat="1" ht="16" x14ac:dyDescent="0.2">
      <c r="A36" s="73"/>
      <c r="B36" s="206" t="s">
        <v>344</v>
      </c>
      <c r="C36" s="206" t="s">
        <v>198</v>
      </c>
      <c r="D36" s="275"/>
      <c r="E36" s="355"/>
      <c r="F36" s="354"/>
      <c r="G36" s="354"/>
      <c r="H36" s="21">
        <v>4087409</v>
      </c>
      <c r="I36" s="20">
        <v>43662</v>
      </c>
      <c r="J36" s="20">
        <v>43693</v>
      </c>
      <c r="K36" s="21">
        <v>41000</v>
      </c>
      <c r="L36" s="22"/>
      <c r="M36" s="19">
        <v>4091291</v>
      </c>
      <c r="N36" s="65">
        <v>43766</v>
      </c>
      <c r="O36" s="65">
        <v>43801</v>
      </c>
      <c r="P36" s="21">
        <v>3000</v>
      </c>
      <c r="Q36" s="22"/>
      <c r="R36" s="19">
        <v>4093137</v>
      </c>
      <c r="S36" s="20">
        <v>43852</v>
      </c>
      <c r="T36" s="20">
        <v>43893</v>
      </c>
      <c r="U36" s="21">
        <v>5700</v>
      </c>
      <c r="V36" s="22"/>
      <c r="W36" s="19">
        <v>4103521</v>
      </c>
      <c r="X36" s="130">
        <v>44306</v>
      </c>
      <c r="Y36" s="130">
        <v>44336</v>
      </c>
      <c r="Z36" s="21">
        <v>9700</v>
      </c>
      <c r="AA36" s="22"/>
      <c r="AB36" s="19"/>
      <c r="AD36" s="212"/>
      <c r="AF36" s="22"/>
      <c r="AG36" s="19"/>
      <c r="AI36" s="212"/>
      <c r="AK36" s="22"/>
      <c r="AL36" s="19"/>
      <c r="AP36" s="22"/>
      <c r="AQ36" s="19"/>
      <c r="AU36" s="22"/>
      <c r="AV36" s="19"/>
      <c r="AZ36" s="22"/>
      <c r="BA36" s="19"/>
      <c r="BE36" s="22"/>
      <c r="BF36" s="202"/>
      <c r="BJ36" s="201"/>
      <c r="BK36" s="202"/>
      <c r="BO36" s="201"/>
    </row>
    <row r="37" spans="1:67" s="17" customFormat="1" ht="16" x14ac:dyDescent="0.2">
      <c r="A37" s="72" t="s">
        <v>200</v>
      </c>
      <c r="B37" s="219" t="s">
        <v>343</v>
      </c>
      <c r="C37" s="219" t="s">
        <v>33</v>
      </c>
      <c r="D37" s="273"/>
      <c r="E37" s="347">
        <f>MAX(D37:D40)</f>
        <v>3745</v>
      </c>
      <c r="F37" s="348">
        <f>$E$107/E37</f>
        <v>300.40053404539384</v>
      </c>
      <c r="G37" s="348">
        <f>$E$108/E37</f>
        <v>400.53404539385849</v>
      </c>
      <c r="H37" s="17">
        <v>4087468</v>
      </c>
      <c r="I37" s="16">
        <v>43662</v>
      </c>
      <c r="J37" s="16">
        <v>43693</v>
      </c>
      <c r="K37" s="17">
        <v>29000</v>
      </c>
      <c r="L37" s="18">
        <v>8</v>
      </c>
      <c r="M37" s="15">
        <v>4088380</v>
      </c>
      <c r="N37" s="64">
        <v>43766</v>
      </c>
      <c r="O37" s="64">
        <v>43801</v>
      </c>
      <c r="P37" s="17">
        <v>2200</v>
      </c>
      <c r="Q37" s="18">
        <v>77</v>
      </c>
      <c r="R37" s="15">
        <v>4091918</v>
      </c>
      <c r="S37" s="16">
        <v>43852</v>
      </c>
      <c r="T37" s="16">
        <v>43893</v>
      </c>
      <c r="U37" s="17">
        <v>2200</v>
      </c>
      <c r="V37" s="18">
        <v>89</v>
      </c>
      <c r="W37" s="15">
        <v>4103502</v>
      </c>
      <c r="X37" s="129">
        <v>44306</v>
      </c>
      <c r="Y37" s="129">
        <v>44336</v>
      </c>
      <c r="Z37" s="17">
        <v>2200</v>
      </c>
      <c r="AA37" s="18">
        <v>64</v>
      </c>
      <c r="AB37" s="15"/>
      <c r="AF37" s="18"/>
      <c r="AG37" s="15"/>
      <c r="AK37" s="18"/>
      <c r="AL37" s="15"/>
      <c r="AP37" s="18"/>
      <c r="AQ37" s="15"/>
      <c r="AU37" s="18"/>
      <c r="AV37" s="15"/>
      <c r="AZ37" s="18"/>
      <c r="BA37" s="15"/>
      <c r="BE37" s="18"/>
      <c r="BF37" s="217"/>
      <c r="BJ37" s="216"/>
      <c r="BK37" s="217"/>
      <c r="BO37" s="216"/>
    </row>
    <row r="38" spans="1:67" s="17" customFormat="1" ht="16" x14ac:dyDescent="0.2">
      <c r="A38" s="72"/>
      <c r="B38" s="219" t="s">
        <v>343</v>
      </c>
      <c r="C38" s="219" t="s">
        <v>34</v>
      </c>
      <c r="D38" s="273"/>
      <c r="E38" s="347"/>
      <c r="F38" s="349"/>
      <c r="G38" s="349"/>
      <c r="H38" s="17">
        <v>4087459</v>
      </c>
      <c r="I38" s="16">
        <v>43662</v>
      </c>
      <c r="J38" s="16" t="s">
        <v>22</v>
      </c>
      <c r="L38" s="18"/>
      <c r="M38" s="15">
        <v>4088396</v>
      </c>
      <c r="N38" s="64">
        <v>43766</v>
      </c>
      <c r="O38" s="64">
        <v>43801</v>
      </c>
      <c r="P38" s="17">
        <v>3300</v>
      </c>
      <c r="Q38" s="18"/>
      <c r="R38" s="15">
        <v>4091938</v>
      </c>
      <c r="S38" s="16">
        <v>43852</v>
      </c>
      <c r="T38" s="16">
        <v>43893</v>
      </c>
      <c r="U38" s="17">
        <v>2800</v>
      </c>
      <c r="V38" s="18"/>
      <c r="W38" s="15">
        <v>4103550</v>
      </c>
      <c r="X38" s="129">
        <v>44306</v>
      </c>
      <c r="Y38" s="129">
        <v>44336</v>
      </c>
      <c r="Z38" s="17">
        <v>4000</v>
      </c>
      <c r="AA38" s="18"/>
      <c r="AB38" s="15"/>
      <c r="AD38" s="218"/>
      <c r="AF38" s="18"/>
      <c r="AG38" s="15"/>
      <c r="AI38" s="218"/>
      <c r="AK38" s="18"/>
      <c r="AL38" s="15"/>
      <c r="AP38" s="18"/>
      <c r="AQ38" s="15"/>
      <c r="AU38" s="18"/>
      <c r="AV38" s="15"/>
      <c r="AZ38" s="18"/>
      <c r="BA38" s="15"/>
      <c r="BE38" s="18"/>
      <c r="BF38" s="217"/>
      <c r="BJ38" s="216"/>
      <c r="BK38" s="217"/>
      <c r="BO38" s="216"/>
    </row>
    <row r="39" spans="1:67" s="17" customFormat="1" ht="16" x14ac:dyDescent="0.2">
      <c r="A39" s="72"/>
      <c r="B39" s="219" t="s">
        <v>343</v>
      </c>
      <c r="C39" s="219" t="s">
        <v>35</v>
      </c>
      <c r="D39" s="273"/>
      <c r="E39" s="347"/>
      <c r="F39" s="349"/>
      <c r="G39" s="349"/>
      <c r="H39" s="219">
        <v>4087473</v>
      </c>
      <c r="I39" s="16">
        <v>43662</v>
      </c>
      <c r="J39" s="16">
        <v>43693</v>
      </c>
      <c r="K39" s="17">
        <v>28000</v>
      </c>
      <c r="L39" s="18"/>
      <c r="M39" s="15">
        <v>4088373</v>
      </c>
      <c r="N39" s="64">
        <v>43766</v>
      </c>
      <c r="O39" s="64">
        <v>43801</v>
      </c>
      <c r="P39" s="17">
        <v>2000</v>
      </c>
      <c r="Q39" s="18"/>
      <c r="R39" s="15">
        <v>4091972</v>
      </c>
      <c r="S39" s="16">
        <v>43852</v>
      </c>
      <c r="T39" s="16">
        <v>43893</v>
      </c>
      <c r="U39" s="17">
        <v>2200</v>
      </c>
      <c r="V39" s="18"/>
      <c r="W39" s="15">
        <v>4103595</v>
      </c>
      <c r="X39" s="129">
        <v>44306</v>
      </c>
      <c r="Y39" s="129">
        <v>44336</v>
      </c>
      <c r="Z39" s="17">
        <v>3000</v>
      </c>
      <c r="AA39" s="18"/>
      <c r="AB39" s="15"/>
      <c r="AD39" s="218"/>
      <c r="AF39" s="18"/>
      <c r="AG39" s="15"/>
      <c r="AI39" s="218"/>
      <c r="AK39" s="18"/>
      <c r="AL39" s="15"/>
      <c r="AP39" s="18"/>
      <c r="AQ39" s="15"/>
      <c r="AU39" s="18"/>
      <c r="AV39" s="15"/>
      <c r="AZ39" s="18"/>
      <c r="BA39" s="15"/>
      <c r="BE39" s="18"/>
      <c r="BF39" s="217"/>
      <c r="BJ39" s="216"/>
      <c r="BK39" s="217"/>
      <c r="BO39" s="216"/>
    </row>
    <row r="40" spans="1:67" s="17" customFormat="1" ht="16" x14ac:dyDescent="0.2">
      <c r="A40" s="72"/>
      <c r="B40" s="219" t="s">
        <v>343</v>
      </c>
      <c r="C40" s="219" t="s">
        <v>69</v>
      </c>
      <c r="D40" s="273">
        <f>AVERAGE(K40,P40,U40,Z40)</f>
        <v>3745</v>
      </c>
      <c r="E40" s="347"/>
      <c r="F40" s="350"/>
      <c r="G40" s="350"/>
      <c r="H40" s="219">
        <v>4087479</v>
      </c>
      <c r="I40" s="16">
        <v>43662</v>
      </c>
      <c r="J40" s="16">
        <v>43693</v>
      </c>
      <c r="K40" s="17">
        <v>11000</v>
      </c>
      <c r="L40" s="18"/>
      <c r="M40" s="15">
        <v>4088322</v>
      </c>
      <c r="N40" s="64">
        <v>43766</v>
      </c>
      <c r="O40" s="64">
        <v>43801</v>
      </c>
      <c r="P40" s="17">
        <v>880</v>
      </c>
      <c r="Q40" s="18"/>
      <c r="R40" s="15">
        <v>4091919</v>
      </c>
      <c r="S40" s="16">
        <v>43852</v>
      </c>
      <c r="T40" s="16">
        <v>43893</v>
      </c>
      <c r="U40" s="17">
        <v>1400</v>
      </c>
      <c r="V40" s="18"/>
      <c r="W40" s="15">
        <v>4103585</v>
      </c>
      <c r="X40" s="129">
        <v>44306</v>
      </c>
      <c r="Y40" s="129">
        <v>44336</v>
      </c>
      <c r="Z40" s="17">
        <v>1700</v>
      </c>
      <c r="AA40" s="18"/>
      <c r="AB40" s="15"/>
      <c r="AD40" s="218"/>
      <c r="AF40" s="18"/>
      <c r="AG40" s="15"/>
      <c r="AI40" s="218"/>
      <c r="AK40" s="18"/>
      <c r="AL40" s="15"/>
      <c r="AP40" s="18"/>
      <c r="AQ40" s="15"/>
      <c r="AU40" s="18"/>
      <c r="AV40" s="15"/>
      <c r="AZ40" s="18"/>
      <c r="BA40" s="15"/>
      <c r="BE40" s="18"/>
      <c r="BF40" s="217"/>
      <c r="BJ40" s="216"/>
      <c r="BK40" s="217"/>
      <c r="BO40" s="216"/>
    </row>
    <row r="41" spans="1:67" s="21" customFormat="1" ht="16" hidden="1" x14ac:dyDescent="0.2">
      <c r="A41" s="73"/>
      <c r="B41" s="206"/>
      <c r="C41" s="206"/>
      <c r="D41" s="205"/>
      <c r="E41" s="207"/>
      <c r="F41" s="210"/>
      <c r="G41" s="207"/>
      <c r="L41" s="22"/>
      <c r="M41" s="19"/>
      <c r="Q41" s="22"/>
      <c r="R41" s="19"/>
      <c r="V41" s="22"/>
      <c r="W41" s="19"/>
      <c r="AA41" s="22"/>
      <c r="AB41" s="19"/>
      <c r="AD41" s="212"/>
      <c r="AF41" s="22"/>
      <c r="AG41" s="19"/>
      <c r="AI41" s="212"/>
      <c r="AK41" s="22"/>
      <c r="AL41" s="19"/>
      <c r="AP41" s="22"/>
      <c r="AQ41" s="19"/>
      <c r="AR41" s="20"/>
      <c r="AS41" s="20"/>
      <c r="AU41" s="22"/>
      <c r="AV41" s="19"/>
      <c r="AZ41" s="22"/>
      <c r="BA41" s="19"/>
      <c r="BE41" s="22"/>
      <c r="BF41" s="202"/>
      <c r="BJ41" s="201"/>
      <c r="BK41" s="202"/>
      <c r="BO41" s="201"/>
    </row>
    <row r="42" spans="1:67" s="21" customFormat="1" ht="16" hidden="1" x14ac:dyDescent="0.2">
      <c r="A42" s="73"/>
      <c r="B42" s="206"/>
      <c r="C42" s="206"/>
      <c r="D42" s="205"/>
      <c r="E42" s="207"/>
      <c r="F42" s="210"/>
      <c r="G42" s="207"/>
      <c r="L42" s="22"/>
      <c r="M42" s="19"/>
      <c r="Q42" s="22"/>
      <c r="R42" s="19"/>
      <c r="V42" s="22"/>
      <c r="W42" s="19"/>
      <c r="AA42" s="22"/>
      <c r="AB42" s="19"/>
      <c r="AD42" s="212"/>
      <c r="AF42" s="22"/>
      <c r="AG42" s="19"/>
      <c r="AI42" s="212"/>
      <c r="AK42" s="22"/>
      <c r="AL42" s="19"/>
      <c r="AM42" s="215"/>
      <c r="AN42" s="215"/>
      <c r="AP42" s="22"/>
      <c r="AQ42" s="19"/>
      <c r="AR42" s="20"/>
      <c r="AS42" s="20"/>
      <c r="AU42" s="22"/>
      <c r="AV42" s="19"/>
      <c r="AZ42" s="22"/>
      <c r="BA42" s="19"/>
      <c r="BE42" s="22"/>
      <c r="BF42" s="202"/>
      <c r="BJ42" s="201"/>
      <c r="BK42" s="202"/>
      <c r="BO42" s="201"/>
    </row>
    <row r="43" spans="1:67" s="21" customFormat="1" ht="16" hidden="1" x14ac:dyDescent="0.2">
      <c r="A43" s="73"/>
      <c r="B43" s="206"/>
      <c r="C43" s="206"/>
      <c r="D43" s="205"/>
      <c r="E43" s="207"/>
      <c r="F43" s="210"/>
      <c r="G43" s="207"/>
      <c r="L43" s="22"/>
      <c r="M43" s="19"/>
      <c r="Q43" s="22"/>
      <c r="R43" s="19"/>
      <c r="V43" s="22"/>
      <c r="W43" s="19"/>
      <c r="AA43" s="22"/>
      <c r="AB43" s="19"/>
      <c r="AD43" s="212"/>
      <c r="AF43" s="22"/>
      <c r="AG43" s="19"/>
      <c r="AI43" s="212"/>
      <c r="AK43" s="22"/>
      <c r="AL43" s="19"/>
      <c r="AM43" s="215"/>
      <c r="AN43" s="215"/>
      <c r="AP43" s="22"/>
      <c r="AQ43" s="19"/>
      <c r="AR43" s="20"/>
      <c r="AS43" s="20"/>
      <c r="AU43" s="22"/>
      <c r="AV43" s="19"/>
      <c r="AZ43" s="22"/>
      <c r="BA43" s="19"/>
      <c r="BE43" s="22"/>
      <c r="BF43" s="202"/>
      <c r="BJ43" s="201"/>
      <c r="BK43" s="202"/>
      <c r="BO43" s="201"/>
    </row>
    <row r="44" spans="1:67" s="21" customFormat="1" ht="16" hidden="1" x14ac:dyDescent="0.2">
      <c r="A44" s="73"/>
      <c r="B44" s="206"/>
      <c r="C44" s="206"/>
      <c r="D44" s="205"/>
      <c r="E44" s="207"/>
      <c r="F44" s="210"/>
      <c r="G44" s="207"/>
      <c r="L44" s="22"/>
      <c r="M44" s="19"/>
      <c r="Q44" s="22"/>
      <c r="R44" s="19"/>
      <c r="V44" s="22"/>
      <c r="W44" s="19"/>
      <c r="AA44" s="22"/>
      <c r="AB44" s="19"/>
      <c r="AD44" s="212"/>
      <c r="AF44" s="22"/>
      <c r="AG44" s="19"/>
      <c r="AI44" s="212"/>
      <c r="AK44" s="22"/>
      <c r="AL44" s="19"/>
      <c r="AM44" s="20"/>
      <c r="AN44" s="20"/>
      <c r="AP44" s="22"/>
      <c r="AQ44" s="19"/>
      <c r="AR44" s="20"/>
      <c r="AS44" s="20"/>
      <c r="AU44" s="22"/>
      <c r="AV44" s="19"/>
      <c r="AZ44" s="22"/>
      <c r="BA44" s="19"/>
      <c r="BE44" s="22"/>
      <c r="BF44" s="202"/>
      <c r="BJ44" s="201"/>
      <c r="BK44" s="202"/>
      <c r="BO44" s="201"/>
    </row>
    <row r="45" spans="1:67" s="21" customFormat="1" ht="16" hidden="1" x14ac:dyDescent="0.2">
      <c r="A45" s="73"/>
      <c r="B45" s="206"/>
      <c r="C45" s="206"/>
      <c r="D45" s="205"/>
      <c r="E45" s="207"/>
      <c r="F45" s="210"/>
      <c r="G45" s="207"/>
      <c r="L45" s="22"/>
      <c r="M45" s="19"/>
      <c r="Q45" s="22"/>
      <c r="R45" s="19"/>
      <c r="V45" s="22"/>
      <c r="W45" s="19"/>
      <c r="AA45" s="22"/>
      <c r="AB45" s="19"/>
      <c r="AD45" s="212"/>
      <c r="AF45" s="22"/>
      <c r="AG45" s="19"/>
      <c r="AI45" s="212"/>
      <c r="AK45" s="22"/>
      <c r="AL45" s="19"/>
      <c r="AM45" s="20"/>
      <c r="AN45" s="20"/>
      <c r="AP45" s="22"/>
      <c r="AQ45" s="19"/>
      <c r="AR45" s="20"/>
      <c r="AS45" s="20"/>
      <c r="AU45" s="22"/>
      <c r="AV45" s="19"/>
      <c r="AZ45" s="22"/>
      <c r="BA45" s="19"/>
      <c r="BE45" s="22"/>
      <c r="BF45" s="202"/>
      <c r="BJ45" s="201"/>
      <c r="BK45" s="202"/>
      <c r="BO45" s="201"/>
    </row>
    <row r="46" spans="1:67" s="21" customFormat="1" ht="16" hidden="1" x14ac:dyDescent="0.2">
      <c r="A46" s="73"/>
      <c r="B46" s="206"/>
      <c r="C46" s="206"/>
      <c r="D46" s="205"/>
      <c r="E46" s="207"/>
      <c r="F46" s="210"/>
      <c r="G46" s="207"/>
      <c r="L46" s="22"/>
      <c r="M46" s="19"/>
      <c r="Q46" s="22"/>
      <c r="R46" s="19"/>
      <c r="V46" s="22"/>
      <c r="W46" s="19"/>
      <c r="AA46" s="22"/>
      <c r="AB46" s="19"/>
      <c r="AD46" s="212"/>
      <c r="AF46" s="22"/>
      <c r="AG46" s="19"/>
      <c r="AI46" s="212"/>
      <c r="AK46" s="22"/>
      <c r="AL46" s="19"/>
      <c r="AM46" s="20"/>
      <c r="AN46" s="20"/>
      <c r="AP46" s="22"/>
      <c r="AQ46" s="19"/>
      <c r="AR46" s="20"/>
      <c r="AS46" s="20"/>
      <c r="AU46" s="22"/>
      <c r="AV46" s="19"/>
      <c r="AZ46" s="22"/>
      <c r="BA46" s="19"/>
      <c r="BE46" s="22"/>
      <c r="BF46" s="202"/>
      <c r="BJ46" s="201"/>
      <c r="BK46" s="202"/>
      <c r="BO46" s="201"/>
    </row>
    <row r="47" spans="1:67" s="21" customFormat="1" ht="16" hidden="1" x14ac:dyDescent="0.2">
      <c r="A47" s="73"/>
      <c r="B47" s="206"/>
      <c r="C47" s="206"/>
      <c r="D47" s="205"/>
      <c r="E47" s="207"/>
      <c r="F47" s="210"/>
      <c r="G47" s="207"/>
      <c r="L47" s="22"/>
      <c r="M47" s="19"/>
      <c r="Q47" s="22"/>
      <c r="R47" s="19"/>
      <c r="V47" s="22"/>
      <c r="W47" s="19"/>
      <c r="AA47" s="22"/>
      <c r="AB47" s="19"/>
      <c r="AD47" s="212"/>
      <c r="AF47" s="22"/>
      <c r="AG47" s="19"/>
      <c r="AI47" s="212"/>
      <c r="AK47" s="22"/>
      <c r="AL47" s="19"/>
      <c r="AM47" s="20"/>
      <c r="AN47" s="20"/>
      <c r="AP47" s="22"/>
      <c r="AQ47" s="19"/>
      <c r="AR47" s="20"/>
      <c r="AS47" s="20"/>
      <c r="AU47" s="22"/>
      <c r="AV47" s="19"/>
      <c r="AZ47" s="22"/>
      <c r="BA47" s="19"/>
      <c r="BE47" s="22"/>
      <c r="BF47" s="202"/>
      <c r="BJ47" s="201"/>
      <c r="BK47" s="202"/>
      <c r="BO47" s="201"/>
    </row>
    <row r="48" spans="1:67" s="21" customFormat="1" ht="16" hidden="1" x14ac:dyDescent="0.2">
      <c r="A48" s="73"/>
      <c r="B48" s="206"/>
      <c r="C48" s="206"/>
      <c r="D48" s="205"/>
      <c r="E48" s="207"/>
      <c r="F48" s="210"/>
      <c r="G48" s="207"/>
      <c r="L48" s="22"/>
      <c r="M48" s="19"/>
      <c r="Q48" s="22"/>
      <c r="R48" s="19"/>
      <c r="V48" s="22"/>
      <c r="W48" s="19"/>
      <c r="AA48" s="22"/>
      <c r="AB48" s="19"/>
      <c r="AD48" s="212"/>
      <c r="AF48" s="22"/>
      <c r="AG48" s="19"/>
      <c r="AI48" s="212"/>
      <c r="AK48" s="22"/>
      <c r="AL48" s="19"/>
      <c r="AM48" s="20"/>
      <c r="AN48" s="20"/>
      <c r="AP48" s="22"/>
      <c r="AQ48" s="19"/>
      <c r="AR48" s="20"/>
      <c r="AS48" s="20"/>
      <c r="AU48" s="22"/>
      <c r="AV48" s="19"/>
      <c r="AZ48" s="22"/>
      <c r="BA48" s="19"/>
      <c r="BE48" s="22"/>
      <c r="BF48" s="202"/>
      <c r="BJ48" s="201"/>
      <c r="BK48" s="202"/>
      <c r="BO48" s="201"/>
    </row>
    <row r="49" spans="1:67" s="21" customFormat="1" ht="16" hidden="1" x14ac:dyDescent="0.2">
      <c r="A49" s="73"/>
      <c r="B49" s="206"/>
      <c r="C49" s="206"/>
      <c r="D49" s="205"/>
      <c r="E49" s="207"/>
      <c r="F49" s="210"/>
      <c r="G49" s="207"/>
      <c r="L49" s="22"/>
      <c r="M49" s="19"/>
      <c r="Q49" s="22"/>
      <c r="R49" s="19"/>
      <c r="V49" s="22"/>
      <c r="W49" s="19"/>
      <c r="AA49" s="22"/>
      <c r="AB49" s="19"/>
      <c r="AD49" s="212"/>
      <c r="AF49" s="22"/>
      <c r="AG49" s="19"/>
      <c r="AI49" s="212"/>
      <c r="AK49" s="22"/>
      <c r="AL49" s="19"/>
      <c r="AP49" s="22"/>
      <c r="AQ49" s="19"/>
      <c r="AR49" s="20"/>
      <c r="AS49" s="20"/>
      <c r="AU49" s="22"/>
      <c r="AV49" s="19"/>
      <c r="AZ49" s="22"/>
      <c r="BA49" s="19"/>
      <c r="BE49" s="22"/>
      <c r="BF49" s="202"/>
      <c r="BJ49" s="201"/>
      <c r="BK49" s="202"/>
      <c r="BO49" s="201"/>
    </row>
    <row r="50" spans="1:67" s="21" customFormat="1" ht="16" hidden="1" x14ac:dyDescent="0.2">
      <c r="A50" s="73"/>
      <c r="B50" s="206"/>
      <c r="C50" s="206"/>
      <c r="D50" s="205"/>
      <c r="E50" s="207"/>
      <c r="F50" s="210"/>
      <c r="G50" s="207"/>
      <c r="L50" s="22"/>
      <c r="M50" s="19"/>
      <c r="Q50" s="22"/>
      <c r="R50" s="19"/>
      <c r="V50" s="22"/>
      <c r="W50" s="19"/>
      <c r="AA50" s="22"/>
      <c r="AB50" s="19"/>
      <c r="AD50" s="212"/>
      <c r="AF50" s="22"/>
      <c r="AG50" s="19"/>
      <c r="AI50" s="212"/>
      <c r="AK50" s="22"/>
      <c r="AL50" s="19"/>
      <c r="AP50" s="22"/>
      <c r="AQ50" s="19"/>
      <c r="AR50" s="20"/>
      <c r="AS50" s="20"/>
      <c r="AU50" s="22"/>
      <c r="AV50" s="19"/>
      <c r="AZ50" s="22"/>
      <c r="BA50" s="19"/>
      <c r="BE50" s="22"/>
      <c r="BF50" s="202"/>
      <c r="BJ50" s="201"/>
      <c r="BK50" s="202"/>
      <c r="BO50" s="201"/>
    </row>
    <row r="51" spans="1:67" s="21" customFormat="1" ht="16" hidden="1" x14ac:dyDescent="0.2">
      <c r="A51" s="73"/>
      <c r="B51" s="206"/>
      <c r="C51" s="206"/>
      <c r="D51" s="205"/>
      <c r="E51" s="207"/>
      <c r="F51" s="210"/>
      <c r="G51" s="209"/>
      <c r="L51" s="22"/>
      <c r="M51" s="19"/>
      <c r="Q51" s="22"/>
      <c r="R51" s="19"/>
      <c r="V51" s="22"/>
      <c r="W51" s="19"/>
      <c r="AA51" s="22"/>
      <c r="AB51" s="19"/>
      <c r="AF51" s="22"/>
      <c r="AG51" s="19"/>
      <c r="AI51" s="212"/>
      <c r="AK51" s="22"/>
      <c r="AL51" s="19"/>
      <c r="AM51" s="20"/>
      <c r="AN51" s="20"/>
      <c r="AP51" s="22"/>
      <c r="AQ51" s="19"/>
      <c r="AR51" s="20"/>
      <c r="AS51" s="20"/>
      <c r="AU51" s="22"/>
      <c r="AV51" s="19"/>
      <c r="AZ51" s="22"/>
      <c r="BA51" s="19"/>
      <c r="BE51" s="22"/>
      <c r="BF51" s="202"/>
      <c r="BJ51" s="201"/>
      <c r="BK51" s="202"/>
      <c r="BO51" s="201"/>
    </row>
    <row r="52" spans="1:67" s="21" customFormat="1" ht="16" hidden="1" x14ac:dyDescent="0.2">
      <c r="A52" s="73"/>
      <c r="B52" s="206"/>
      <c r="C52" s="206"/>
      <c r="D52" s="205"/>
      <c r="E52" s="207"/>
      <c r="F52" s="210"/>
      <c r="G52" s="214"/>
      <c r="L52" s="22"/>
      <c r="M52" s="19"/>
      <c r="Q52" s="22"/>
      <c r="R52" s="19"/>
      <c r="V52" s="22"/>
      <c r="W52" s="19"/>
      <c r="AA52" s="22"/>
      <c r="AB52" s="19"/>
      <c r="AF52" s="22"/>
      <c r="AG52" s="19"/>
      <c r="AI52" s="212"/>
      <c r="AK52" s="22"/>
      <c r="AL52" s="19"/>
      <c r="AM52" s="20"/>
      <c r="AN52" s="20"/>
      <c r="AP52" s="22"/>
      <c r="AQ52" s="19"/>
      <c r="AR52" s="20"/>
      <c r="AS52" s="20"/>
      <c r="AU52" s="22"/>
      <c r="AV52" s="19"/>
      <c r="AZ52" s="22"/>
      <c r="BA52" s="19"/>
      <c r="BE52" s="22"/>
      <c r="BF52" s="202"/>
      <c r="BJ52" s="201"/>
      <c r="BK52" s="202"/>
      <c r="BO52" s="201"/>
    </row>
    <row r="53" spans="1:67" s="21" customFormat="1" ht="16" hidden="1" x14ac:dyDescent="0.2">
      <c r="A53" s="73"/>
      <c r="B53" s="206"/>
      <c r="C53" s="206"/>
      <c r="D53" s="205"/>
      <c r="E53" s="207"/>
      <c r="F53" s="210"/>
      <c r="G53" s="214"/>
      <c r="L53" s="22"/>
      <c r="M53" s="19"/>
      <c r="Q53" s="22"/>
      <c r="R53" s="19"/>
      <c r="V53" s="22"/>
      <c r="W53" s="19"/>
      <c r="AA53" s="22"/>
      <c r="AB53" s="19"/>
      <c r="AF53" s="22"/>
      <c r="AG53" s="19"/>
      <c r="AI53" s="212"/>
      <c r="AK53" s="22"/>
      <c r="AL53" s="19"/>
      <c r="AM53" s="20"/>
      <c r="AN53" s="20"/>
      <c r="AP53" s="22"/>
      <c r="AQ53" s="19"/>
      <c r="AR53" s="20"/>
      <c r="AS53" s="20"/>
      <c r="AU53" s="22"/>
      <c r="AV53" s="19"/>
      <c r="AZ53" s="22"/>
      <c r="BA53" s="19"/>
      <c r="BE53" s="22"/>
      <c r="BF53" s="202"/>
      <c r="BJ53" s="201"/>
      <c r="BK53" s="202"/>
      <c r="BO53" s="201"/>
    </row>
    <row r="54" spans="1:67" s="21" customFormat="1" ht="16" hidden="1" x14ac:dyDescent="0.2">
      <c r="A54" s="73"/>
      <c r="B54" s="206"/>
      <c r="C54" s="206"/>
      <c r="D54" s="205"/>
      <c r="E54" s="207"/>
      <c r="F54" s="210"/>
      <c r="G54" s="214"/>
      <c r="L54" s="22"/>
      <c r="M54" s="19"/>
      <c r="Q54" s="22"/>
      <c r="R54" s="19"/>
      <c r="V54" s="22"/>
      <c r="W54" s="19"/>
      <c r="AA54" s="22"/>
      <c r="AB54" s="19"/>
      <c r="AF54" s="22"/>
      <c r="AG54" s="19"/>
      <c r="AI54" s="212"/>
      <c r="AK54" s="22"/>
      <c r="AL54" s="19"/>
      <c r="AM54" s="20"/>
      <c r="AN54" s="20"/>
      <c r="AP54" s="22"/>
      <c r="AQ54" s="19"/>
      <c r="AR54" s="20"/>
      <c r="AS54" s="20"/>
      <c r="AU54" s="22"/>
      <c r="AV54" s="19"/>
      <c r="AZ54" s="22"/>
      <c r="BA54" s="19"/>
      <c r="BE54" s="22"/>
      <c r="BF54" s="202"/>
      <c r="BJ54" s="201"/>
      <c r="BK54" s="202"/>
      <c r="BO54" s="201"/>
    </row>
    <row r="55" spans="1:67" s="21" customFormat="1" ht="16" hidden="1" x14ac:dyDescent="0.2">
      <c r="A55" s="73"/>
      <c r="B55" s="206"/>
      <c r="C55" s="206"/>
      <c r="D55" s="205"/>
      <c r="E55" s="207"/>
      <c r="F55" s="210"/>
      <c r="G55" s="213"/>
      <c r="L55" s="22"/>
      <c r="M55" s="19"/>
      <c r="Q55" s="22"/>
      <c r="R55" s="19"/>
      <c r="V55" s="22"/>
      <c r="W55" s="19"/>
      <c r="AA55" s="22"/>
      <c r="AB55" s="19"/>
      <c r="AF55" s="22"/>
      <c r="AG55" s="19"/>
      <c r="AI55" s="212"/>
      <c r="AK55" s="22"/>
      <c r="AL55" s="19"/>
      <c r="AM55" s="20"/>
      <c r="AN55" s="20"/>
      <c r="AP55" s="22"/>
      <c r="AQ55" s="19"/>
      <c r="AR55" s="20"/>
      <c r="AS55" s="20"/>
      <c r="AU55" s="22"/>
      <c r="AV55" s="19"/>
      <c r="AZ55" s="22"/>
      <c r="BA55" s="19"/>
      <c r="BE55" s="22"/>
      <c r="BF55" s="202"/>
      <c r="BJ55" s="201"/>
      <c r="BK55" s="202"/>
      <c r="BO55" s="201"/>
    </row>
    <row r="56" spans="1:67" s="21" customFormat="1" ht="16" hidden="1" x14ac:dyDescent="0.2">
      <c r="A56" s="73"/>
      <c r="B56" s="206"/>
      <c r="C56" s="206"/>
      <c r="D56" s="205"/>
      <c r="E56" s="204"/>
      <c r="F56" s="211"/>
      <c r="G56" s="204"/>
      <c r="L56" s="22"/>
      <c r="M56" s="19"/>
      <c r="Q56" s="22"/>
      <c r="R56" s="19"/>
      <c r="V56" s="22"/>
      <c r="W56" s="19"/>
      <c r="AA56" s="22"/>
      <c r="AB56" s="19"/>
      <c r="AF56" s="22"/>
      <c r="AG56" s="19"/>
      <c r="AK56" s="22"/>
      <c r="AL56" s="19"/>
      <c r="AM56" s="20"/>
      <c r="AN56" s="20"/>
      <c r="AP56" s="22"/>
      <c r="AQ56" s="19"/>
      <c r="AR56" s="20"/>
      <c r="AS56" s="20"/>
      <c r="AU56" s="22"/>
      <c r="AV56" s="19"/>
      <c r="AZ56" s="22"/>
      <c r="BA56" s="19"/>
      <c r="BE56" s="22"/>
      <c r="BF56" s="202"/>
      <c r="BJ56" s="201"/>
      <c r="BK56" s="202"/>
      <c r="BO56" s="201"/>
    </row>
    <row r="57" spans="1:67" s="21" customFormat="1" ht="16" hidden="1" x14ac:dyDescent="0.2">
      <c r="A57" s="73"/>
      <c r="B57" s="206"/>
      <c r="C57" s="206"/>
      <c r="D57" s="205"/>
      <c r="E57" s="207"/>
      <c r="F57" s="210"/>
      <c r="G57" s="207"/>
      <c r="L57" s="22"/>
      <c r="M57" s="19"/>
      <c r="Q57" s="22"/>
      <c r="R57" s="19"/>
      <c r="V57" s="22"/>
      <c r="W57" s="19"/>
      <c r="AA57" s="22"/>
      <c r="AB57" s="19"/>
      <c r="AF57" s="22"/>
      <c r="AG57" s="19"/>
      <c r="AK57" s="22"/>
      <c r="AL57" s="19"/>
      <c r="AM57" s="20"/>
      <c r="AN57" s="20"/>
      <c r="AP57" s="22"/>
      <c r="AQ57" s="19"/>
      <c r="AU57" s="22"/>
      <c r="AV57" s="19"/>
      <c r="AZ57" s="22"/>
      <c r="BA57" s="19"/>
      <c r="BE57" s="22"/>
      <c r="BF57" s="202"/>
      <c r="BJ57" s="201"/>
      <c r="BK57" s="202"/>
      <c r="BO57" s="201"/>
    </row>
    <row r="58" spans="1:67" s="21" customFormat="1" ht="16" hidden="1" x14ac:dyDescent="0.2">
      <c r="A58" s="73"/>
      <c r="B58" s="206"/>
      <c r="C58" s="206"/>
      <c r="D58" s="205"/>
      <c r="E58" s="207"/>
      <c r="F58" s="210"/>
      <c r="G58" s="207"/>
      <c r="L58" s="22"/>
      <c r="M58" s="19"/>
      <c r="Q58" s="22"/>
      <c r="R58" s="19"/>
      <c r="V58" s="22"/>
      <c r="W58" s="19"/>
      <c r="AA58" s="22"/>
      <c r="AB58" s="19"/>
      <c r="AF58" s="22"/>
      <c r="AG58" s="19"/>
      <c r="AK58" s="22"/>
      <c r="AL58" s="19"/>
      <c r="AM58" s="20"/>
      <c r="AN58" s="20"/>
      <c r="AP58" s="22"/>
      <c r="AQ58" s="19"/>
      <c r="AU58" s="22"/>
      <c r="AV58" s="19"/>
      <c r="AZ58" s="22"/>
      <c r="BA58" s="19"/>
      <c r="BE58" s="22"/>
      <c r="BF58" s="202"/>
      <c r="BJ58" s="201"/>
      <c r="BK58" s="202"/>
      <c r="BO58" s="201"/>
    </row>
    <row r="59" spans="1:67" s="21" customFormat="1" ht="16" hidden="1" x14ac:dyDescent="0.2">
      <c r="A59" s="73"/>
      <c r="B59" s="206"/>
      <c r="C59" s="206"/>
      <c r="D59" s="205"/>
      <c r="E59" s="207"/>
      <c r="F59" s="210"/>
      <c r="G59" s="207"/>
      <c r="L59" s="22"/>
      <c r="M59" s="19"/>
      <c r="Q59" s="22"/>
      <c r="R59" s="19"/>
      <c r="V59" s="22"/>
      <c r="W59" s="19"/>
      <c r="AA59" s="22"/>
      <c r="AB59" s="19"/>
      <c r="AF59" s="22"/>
      <c r="AG59" s="19"/>
      <c r="AK59" s="22"/>
      <c r="AL59" s="19"/>
      <c r="AM59" s="20"/>
      <c r="AN59" s="20"/>
      <c r="AP59" s="22"/>
      <c r="AQ59" s="19"/>
      <c r="AR59" s="20"/>
      <c r="AS59" s="20"/>
      <c r="AU59" s="22"/>
      <c r="AV59" s="19"/>
      <c r="AZ59" s="22"/>
      <c r="BA59" s="19"/>
      <c r="BE59" s="22"/>
      <c r="BF59" s="202"/>
      <c r="BJ59" s="201"/>
      <c r="BK59" s="202"/>
      <c r="BO59" s="201"/>
    </row>
    <row r="60" spans="1:67" s="21" customFormat="1" ht="16" hidden="1" x14ac:dyDescent="0.2">
      <c r="A60" s="73"/>
      <c r="B60" s="206"/>
      <c r="C60" s="206"/>
      <c r="D60" s="205"/>
      <c r="E60" s="207"/>
      <c r="F60" s="210"/>
      <c r="G60" s="207"/>
      <c r="L60" s="22"/>
      <c r="M60" s="19"/>
      <c r="Q60" s="22"/>
      <c r="R60" s="19"/>
      <c r="V60" s="22"/>
      <c r="W60" s="19"/>
      <c r="AA60" s="22"/>
      <c r="AB60" s="19"/>
      <c r="AF60" s="22"/>
      <c r="AG60" s="19"/>
      <c r="AK60" s="22"/>
      <c r="AL60" s="19"/>
      <c r="AM60" s="20"/>
      <c r="AN60" s="20"/>
      <c r="AP60" s="22"/>
      <c r="AQ60" s="19"/>
      <c r="AR60" s="20"/>
      <c r="AS60" s="20"/>
      <c r="AU60" s="22"/>
      <c r="AV60" s="19"/>
      <c r="AZ60" s="22"/>
      <c r="BA60" s="19"/>
      <c r="BE60" s="22"/>
      <c r="BF60" s="202"/>
      <c r="BJ60" s="201"/>
      <c r="BK60" s="202"/>
      <c r="BO60" s="201"/>
    </row>
    <row r="61" spans="1:67" s="21" customFormat="1" ht="16" hidden="1" x14ac:dyDescent="0.2">
      <c r="A61" s="73"/>
      <c r="B61" s="206"/>
      <c r="C61" s="206"/>
      <c r="D61" s="205"/>
      <c r="E61" s="207"/>
      <c r="F61" s="210"/>
      <c r="G61" s="207"/>
      <c r="L61" s="22"/>
      <c r="M61" s="19"/>
      <c r="Q61" s="22"/>
      <c r="R61" s="19"/>
      <c r="V61" s="22"/>
      <c r="W61" s="19"/>
      <c r="AA61" s="22"/>
      <c r="AB61" s="19"/>
      <c r="AF61" s="22"/>
      <c r="AG61" s="19"/>
      <c r="AK61" s="22"/>
      <c r="AL61" s="19"/>
      <c r="AM61" s="20"/>
      <c r="AN61" s="20"/>
      <c r="AP61" s="22"/>
      <c r="AQ61" s="19"/>
      <c r="AR61" s="20"/>
      <c r="AS61" s="20"/>
      <c r="AU61" s="22"/>
      <c r="AV61" s="19"/>
      <c r="AZ61" s="22"/>
      <c r="BA61" s="19"/>
      <c r="BE61" s="22"/>
      <c r="BF61" s="202"/>
      <c r="BJ61" s="201"/>
      <c r="BK61" s="202"/>
      <c r="BO61" s="201"/>
    </row>
    <row r="62" spans="1:67" s="21" customFormat="1" ht="16" hidden="1" x14ac:dyDescent="0.2">
      <c r="A62" s="73"/>
      <c r="B62" s="206"/>
      <c r="C62" s="206"/>
      <c r="D62" s="205"/>
      <c r="E62" s="207"/>
      <c r="F62" s="210"/>
      <c r="G62" s="207"/>
      <c r="L62" s="22"/>
      <c r="M62" s="19"/>
      <c r="Q62" s="22"/>
      <c r="R62" s="19"/>
      <c r="V62" s="22"/>
      <c r="W62" s="19"/>
      <c r="AA62" s="22"/>
      <c r="AB62" s="19"/>
      <c r="AF62" s="22"/>
      <c r="AG62" s="19"/>
      <c r="AK62" s="22"/>
      <c r="AL62" s="19"/>
      <c r="AM62" s="20"/>
      <c r="AN62" s="20"/>
      <c r="AP62" s="22"/>
      <c r="AQ62" s="19"/>
      <c r="AR62" s="20"/>
      <c r="AS62" s="20"/>
      <c r="AU62" s="22"/>
      <c r="AV62" s="19"/>
      <c r="AZ62" s="22"/>
      <c r="BA62" s="19"/>
      <c r="BE62" s="22"/>
      <c r="BF62" s="202"/>
      <c r="BJ62" s="201"/>
      <c r="BK62" s="202"/>
      <c r="BO62" s="201"/>
    </row>
    <row r="63" spans="1:67" s="21" customFormat="1" ht="16" hidden="1" x14ac:dyDescent="0.2">
      <c r="A63" s="73"/>
      <c r="B63" s="206"/>
      <c r="C63" s="206"/>
      <c r="D63" s="205"/>
      <c r="E63" s="207"/>
      <c r="F63" s="210"/>
      <c r="G63" s="207"/>
      <c r="L63" s="22"/>
      <c r="M63" s="19"/>
      <c r="Q63" s="22"/>
      <c r="R63" s="19"/>
      <c r="V63" s="22"/>
      <c r="W63" s="19"/>
      <c r="AA63" s="22"/>
      <c r="AB63" s="19"/>
      <c r="AF63" s="22"/>
      <c r="AG63" s="19"/>
      <c r="AK63" s="22"/>
      <c r="AL63" s="19"/>
      <c r="AM63" s="20"/>
      <c r="AN63" s="20"/>
      <c r="AP63" s="22"/>
      <c r="AQ63" s="19"/>
      <c r="AR63" s="20"/>
      <c r="AS63" s="20"/>
      <c r="AU63" s="22"/>
      <c r="AV63" s="19"/>
      <c r="AZ63" s="22"/>
      <c r="BA63" s="19"/>
      <c r="BE63" s="22"/>
      <c r="BF63" s="202"/>
      <c r="BJ63" s="201"/>
      <c r="BK63" s="202"/>
      <c r="BO63" s="201"/>
    </row>
    <row r="64" spans="1:67" s="21" customFormat="1" ht="16" hidden="1" x14ac:dyDescent="0.2">
      <c r="A64" s="73"/>
      <c r="B64" s="206"/>
      <c r="C64" s="206"/>
      <c r="D64" s="205"/>
      <c r="E64" s="207"/>
      <c r="F64" s="210"/>
      <c r="G64" s="207"/>
      <c r="L64" s="22"/>
      <c r="M64" s="19"/>
      <c r="Q64" s="22"/>
      <c r="R64" s="19"/>
      <c r="V64" s="22"/>
      <c r="W64" s="19"/>
      <c r="AA64" s="22"/>
      <c r="AB64" s="19"/>
      <c r="AF64" s="22"/>
      <c r="AG64" s="19"/>
      <c r="AK64" s="22"/>
      <c r="AL64" s="19"/>
      <c r="AM64" s="20"/>
      <c r="AN64" s="20"/>
      <c r="AP64" s="22"/>
      <c r="AQ64" s="19"/>
      <c r="AR64" s="20"/>
      <c r="AS64" s="20"/>
      <c r="AU64" s="22"/>
      <c r="AV64" s="19"/>
      <c r="AZ64" s="22"/>
      <c r="BA64" s="19"/>
      <c r="BE64" s="22"/>
      <c r="BF64" s="202"/>
      <c r="BJ64" s="201"/>
      <c r="BK64" s="202"/>
      <c r="BO64" s="201"/>
    </row>
    <row r="65" spans="1:67" s="21" customFormat="1" ht="16" hidden="1" x14ac:dyDescent="0.2">
      <c r="A65" s="73"/>
      <c r="B65" s="206"/>
      <c r="C65" s="206"/>
      <c r="D65" s="205"/>
      <c r="E65" s="207"/>
      <c r="F65" s="210"/>
      <c r="G65" s="207"/>
      <c r="L65" s="22"/>
      <c r="M65" s="19"/>
      <c r="Q65" s="22"/>
      <c r="R65" s="19"/>
      <c r="V65" s="22"/>
      <c r="W65" s="19"/>
      <c r="AA65" s="22"/>
      <c r="AB65" s="19"/>
      <c r="AF65" s="22"/>
      <c r="AG65" s="19"/>
      <c r="AK65" s="22"/>
      <c r="AL65" s="19"/>
      <c r="AM65" s="20"/>
      <c r="AN65" s="20"/>
      <c r="AP65" s="22"/>
      <c r="AQ65" s="19"/>
      <c r="AR65" s="20"/>
      <c r="AS65" s="20"/>
      <c r="AU65" s="22"/>
      <c r="AV65" s="19"/>
      <c r="AZ65" s="22"/>
      <c r="BA65" s="19"/>
      <c r="BE65" s="22"/>
      <c r="BF65" s="202"/>
      <c r="BJ65" s="201"/>
      <c r="BK65" s="202"/>
      <c r="BO65" s="201"/>
    </row>
    <row r="66" spans="1:67" s="21" customFormat="1" ht="16" hidden="1" x14ac:dyDescent="0.2">
      <c r="A66" s="73"/>
      <c r="B66" s="206"/>
      <c r="C66" s="206"/>
      <c r="D66" s="205"/>
      <c r="E66" s="207"/>
      <c r="F66" s="210"/>
      <c r="G66" s="207"/>
      <c r="L66" s="22"/>
      <c r="M66" s="19"/>
      <c r="Q66" s="22"/>
      <c r="R66" s="19"/>
      <c r="V66" s="22"/>
      <c r="W66" s="19"/>
      <c r="AA66" s="22"/>
      <c r="AB66" s="19"/>
      <c r="AF66" s="22"/>
      <c r="AG66" s="19"/>
      <c r="AK66" s="22"/>
      <c r="AL66" s="19"/>
      <c r="AM66" s="20"/>
      <c r="AN66" s="20"/>
      <c r="AP66" s="22"/>
      <c r="AQ66" s="19"/>
      <c r="AR66" s="20"/>
      <c r="AS66" s="20"/>
      <c r="AU66" s="22"/>
      <c r="AV66" s="19"/>
      <c r="AZ66" s="22"/>
      <c r="BA66" s="19"/>
      <c r="BE66" s="22"/>
      <c r="BF66" s="202"/>
      <c r="BJ66" s="201"/>
      <c r="BK66" s="202"/>
      <c r="BO66" s="201"/>
    </row>
    <row r="67" spans="1:67" s="21" customFormat="1" ht="16" hidden="1" x14ac:dyDescent="0.2">
      <c r="A67" s="73"/>
      <c r="B67" s="206"/>
      <c r="C67" s="206"/>
      <c r="D67" s="205"/>
      <c r="E67" s="207"/>
      <c r="F67" s="210"/>
      <c r="G67" s="207"/>
      <c r="L67" s="22"/>
      <c r="M67" s="19"/>
      <c r="N67" s="20"/>
      <c r="O67" s="20"/>
      <c r="Q67" s="22"/>
      <c r="R67" s="19"/>
      <c r="V67" s="22"/>
      <c r="W67" s="19"/>
      <c r="AA67" s="22"/>
      <c r="AB67" s="19"/>
      <c r="AF67" s="22"/>
      <c r="AG67" s="19"/>
      <c r="AK67" s="22"/>
      <c r="AL67" s="19"/>
      <c r="AP67" s="22"/>
      <c r="AQ67" s="19"/>
      <c r="AU67" s="22"/>
      <c r="AV67" s="19"/>
      <c r="AZ67" s="22"/>
      <c r="BA67" s="19"/>
      <c r="BE67" s="22"/>
      <c r="BF67" s="202"/>
      <c r="BJ67" s="201"/>
      <c r="BK67" s="202"/>
      <c r="BO67" s="201"/>
    </row>
    <row r="68" spans="1:67" s="21" customFormat="1" ht="16" hidden="1" x14ac:dyDescent="0.2">
      <c r="A68" s="73"/>
      <c r="B68" s="206"/>
      <c r="C68" s="206"/>
      <c r="D68" s="205"/>
      <c r="E68" s="207"/>
      <c r="F68" s="210"/>
      <c r="G68" s="207"/>
      <c r="L68" s="22"/>
      <c r="M68" s="19"/>
      <c r="N68" s="20"/>
      <c r="O68" s="20"/>
      <c r="Q68" s="22"/>
      <c r="R68" s="19"/>
      <c r="V68" s="22"/>
      <c r="W68" s="19"/>
      <c r="AA68" s="22"/>
      <c r="AB68" s="19"/>
      <c r="AF68" s="22"/>
      <c r="AG68" s="19"/>
      <c r="AK68" s="22"/>
      <c r="AL68" s="19"/>
      <c r="AP68" s="22"/>
      <c r="AQ68" s="19"/>
      <c r="AU68" s="22"/>
      <c r="AV68" s="19"/>
      <c r="AZ68" s="22"/>
      <c r="BA68" s="19"/>
      <c r="BE68" s="22"/>
      <c r="BF68" s="202"/>
      <c r="BJ68" s="201"/>
      <c r="BK68" s="202"/>
      <c r="BO68" s="201"/>
    </row>
    <row r="69" spans="1:67" s="21" customFormat="1" ht="16" hidden="1" x14ac:dyDescent="0.2">
      <c r="A69" s="73"/>
      <c r="B69" s="206"/>
      <c r="C69" s="206"/>
      <c r="D69" s="205"/>
      <c r="E69" s="207"/>
      <c r="F69" s="210"/>
      <c r="G69" s="207"/>
      <c r="L69" s="22"/>
      <c r="M69" s="19"/>
      <c r="N69" s="20"/>
      <c r="O69" s="20"/>
      <c r="Q69" s="22"/>
      <c r="R69" s="19"/>
      <c r="V69" s="22"/>
      <c r="W69" s="19"/>
      <c r="AA69" s="22"/>
      <c r="AB69" s="19"/>
      <c r="AF69" s="22"/>
      <c r="AG69" s="19"/>
      <c r="AK69" s="22"/>
      <c r="AL69" s="19"/>
      <c r="AP69" s="22"/>
      <c r="AQ69" s="19"/>
      <c r="AU69" s="22"/>
      <c r="AV69" s="19"/>
      <c r="AZ69" s="22"/>
      <c r="BA69" s="19"/>
      <c r="BE69" s="22"/>
      <c r="BF69" s="202"/>
      <c r="BJ69" s="201"/>
      <c r="BK69" s="202"/>
      <c r="BO69" s="201"/>
    </row>
    <row r="70" spans="1:67" s="21" customFormat="1" ht="16" hidden="1" x14ac:dyDescent="0.2">
      <c r="A70" s="73"/>
      <c r="B70" s="206"/>
      <c r="C70" s="206"/>
      <c r="D70" s="205"/>
      <c r="E70" s="209"/>
      <c r="F70" s="208"/>
      <c r="G70" s="207"/>
      <c r="L70" s="22"/>
      <c r="M70" s="19"/>
      <c r="N70" s="20"/>
      <c r="O70" s="20"/>
      <c r="Q70" s="22"/>
      <c r="R70" s="19"/>
      <c r="V70" s="22"/>
      <c r="W70" s="19"/>
      <c r="AA70" s="22"/>
      <c r="AB70" s="19"/>
      <c r="AF70" s="22"/>
      <c r="AG70" s="19"/>
      <c r="AK70" s="22"/>
      <c r="AL70" s="19"/>
      <c r="AP70" s="22"/>
      <c r="AQ70" s="19"/>
      <c r="AU70" s="22"/>
      <c r="AV70" s="19"/>
      <c r="AZ70" s="22"/>
      <c r="BA70" s="19"/>
      <c r="BE70" s="22"/>
      <c r="BF70" s="202"/>
      <c r="BJ70" s="201"/>
      <c r="BK70" s="202"/>
      <c r="BO70" s="201"/>
    </row>
    <row r="71" spans="1:67" s="21" customFormat="1" ht="16" hidden="1" x14ac:dyDescent="0.2">
      <c r="A71" s="73"/>
      <c r="B71" s="206"/>
      <c r="C71" s="206"/>
      <c r="D71" s="205"/>
      <c r="E71" s="204"/>
      <c r="F71" s="204"/>
      <c r="G71" s="204"/>
      <c r="L71" s="22"/>
      <c r="M71" s="19"/>
      <c r="Q71" s="22"/>
      <c r="R71" s="19"/>
      <c r="V71" s="22"/>
      <c r="W71" s="19"/>
      <c r="AA71" s="22"/>
      <c r="AB71" s="19"/>
      <c r="AF71" s="22"/>
      <c r="AG71" s="19"/>
      <c r="AK71" s="22"/>
      <c r="AL71" s="19"/>
      <c r="AP71" s="22"/>
      <c r="AQ71" s="19"/>
      <c r="AU71" s="22"/>
      <c r="AV71" s="19"/>
      <c r="AW71" s="20"/>
      <c r="AX71" s="20"/>
      <c r="AZ71" s="22"/>
      <c r="BA71" s="19"/>
      <c r="BE71" s="22"/>
      <c r="BF71" s="202"/>
      <c r="BJ71" s="201"/>
      <c r="BK71" s="202"/>
      <c r="BO71" s="201"/>
    </row>
    <row r="72" spans="1:67" s="21" customFormat="1" ht="16" hidden="1" x14ac:dyDescent="0.2">
      <c r="A72" s="73"/>
      <c r="B72" s="206"/>
      <c r="C72" s="206"/>
      <c r="D72" s="205"/>
      <c r="E72" s="204"/>
      <c r="F72" s="204"/>
      <c r="G72" s="204"/>
      <c r="L72" s="22"/>
      <c r="M72" s="19"/>
      <c r="Q72" s="22"/>
      <c r="R72" s="19"/>
      <c r="V72" s="22"/>
      <c r="W72" s="19"/>
      <c r="AA72" s="22"/>
      <c r="AB72" s="19"/>
      <c r="AF72" s="22"/>
      <c r="AG72" s="19"/>
      <c r="AK72" s="22"/>
      <c r="AL72" s="19"/>
      <c r="AP72" s="22"/>
      <c r="AQ72" s="19"/>
      <c r="AU72" s="22"/>
      <c r="AV72" s="19"/>
      <c r="AZ72" s="22"/>
      <c r="BA72" s="19"/>
      <c r="BB72" s="20"/>
      <c r="BC72" s="20"/>
      <c r="BE72" s="22"/>
      <c r="BF72" s="202"/>
      <c r="BJ72" s="201"/>
      <c r="BK72" s="202"/>
      <c r="BO72" s="201"/>
    </row>
    <row r="73" spans="1:67" s="21" customFormat="1" ht="16" hidden="1" x14ac:dyDescent="0.2">
      <c r="A73" s="73"/>
      <c r="B73" s="206"/>
      <c r="C73" s="206"/>
      <c r="D73" s="205"/>
      <c r="E73" s="204"/>
      <c r="F73" s="204"/>
      <c r="G73" s="204"/>
      <c r="L73" s="22"/>
      <c r="M73" s="19"/>
      <c r="Q73" s="22"/>
      <c r="R73" s="19"/>
      <c r="V73" s="22"/>
      <c r="W73" s="19"/>
      <c r="AA73" s="22"/>
      <c r="AB73" s="19"/>
      <c r="AF73" s="22"/>
      <c r="AG73" s="19"/>
      <c r="AK73" s="22"/>
      <c r="AL73" s="19"/>
      <c r="AP73" s="22"/>
      <c r="AQ73" s="19"/>
      <c r="AU73" s="22"/>
      <c r="AV73" s="19"/>
      <c r="AZ73" s="22"/>
      <c r="BA73" s="19"/>
      <c r="BB73" s="20"/>
      <c r="BC73" s="20"/>
      <c r="BE73" s="22"/>
      <c r="BF73" s="202"/>
      <c r="BJ73" s="201"/>
      <c r="BK73" s="202"/>
      <c r="BO73" s="201"/>
    </row>
    <row r="74" spans="1:67" s="21" customFormat="1" ht="16" hidden="1" x14ac:dyDescent="0.2">
      <c r="D74" s="203"/>
      <c r="E74" s="203"/>
      <c r="F74" s="203"/>
      <c r="G74" s="203"/>
      <c r="H74" s="19"/>
      <c r="L74" s="22"/>
      <c r="M74" s="19"/>
      <c r="R74" s="202"/>
      <c r="W74" s="202"/>
      <c r="AA74" s="201"/>
      <c r="AB74" s="202"/>
      <c r="AF74" s="201"/>
      <c r="AG74" s="202"/>
      <c r="AK74" s="201"/>
      <c r="AL74" s="202"/>
      <c r="AP74" s="201"/>
      <c r="AQ74" s="202"/>
      <c r="AU74" s="201"/>
      <c r="AV74" s="202"/>
      <c r="AZ74" s="201"/>
      <c r="BA74" s="202"/>
      <c r="BE74" s="201"/>
      <c r="BF74" s="202"/>
      <c r="BJ74" s="201"/>
      <c r="BK74" s="202"/>
      <c r="BO74" s="201"/>
    </row>
    <row r="75" spans="1:67" s="21" customFormat="1" ht="16" hidden="1" x14ac:dyDescent="0.2">
      <c r="D75" s="203"/>
      <c r="E75" s="203"/>
      <c r="F75" s="203"/>
      <c r="G75" s="203"/>
      <c r="H75" s="19"/>
      <c r="L75" s="22"/>
      <c r="M75" s="19"/>
      <c r="R75" s="202"/>
      <c r="W75" s="202"/>
      <c r="AA75" s="201"/>
      <c r="AB75" s="202"/>
      <c r="AF75" s="201"/>
      <c r="AG75" s="202"/>
      <c r="AK75" s="201"/>
      <c r="AL75" s="202"/>
      <c r="AP75" s="201"/>
      <c r="AQ75" s="202"/>
      <c r="AU75" s="201"/>
      <c r="AV75" s="202"/>
      <c r="AZ75" s="201"/>
      <c r="BA75" s="202"/>
      <c r="BE75" s="201"/>
      <c r="BF75" s="202"/>
      <c r="BJ75" s="201"/>
      <c r="BK75" s="202"/>
      <c r="BO75" s="201"/>
    </row>
    <row r="76" spans="1:67" s="21" customFormat="1" ht="16" hidden="1" x14ac:dyDescent="0.2">
      <c r="D76" s="203"/>
      <c r="E76" s="203"/>
      <c r="F76" s="203"/>
      <c r="G76" s="203"/>
      <c r="H76" s="19"/>
      <c r="L76" s="22"/>
      <c r="M76" s="19"/>
      <c r="R76" s="202"/>
      <c r="W76" s="202"/>
      <c r="AA76" s="201"/>
      <c r="AB76" s="202"/>
      <c r="AF76" s="201"/>
      <c r="AG76" s="202"/>
      <c r="AK76" s="201"/>
      <c r="AL76" s="202"/>
      <c r="AP76" s="201"/>
      <c r="AQ76" s="202"/>
      <c r="AU76" s="201"/>
      <c r="AV76" s="202"/>
      <c r="AZ76" s="201"/>
      <c r="BA76" s="202"/>
      <c r="BE76" s="201"/>
      <c r="BF76" s="202"/>
      <c r="BJ76" s="201"/>
      <c r="BK76" s="202"/>
      <c r="BO76" s="201"/>
    </row>
    <row r="77" spans="1:67" s="21" customFormat="1" ht="16" hidden="1" x14ac:dyDescent="0.2">
      <c r="D77" s="203"/>
      <c r="E77" s="203"/>
      <c r="F77" s="203"/>
      <c r="G77" s="203"/>
      <c r="H77" s="19"/>
      <c r="L77" s="22"/>
      <c r="M77" s="19"/>
      <c r="R77" s="202"/>
      <c r="W77" s="202"/>
      <c r="AA77" s="201"/>
      <c r="AB77" s="202"/>
      <c r="AF77" s="201"/>
      <c r="AG77" s="202"/>
      <c r="AK77" s="201"/>
      <c r="AL77" s="202"/>
      <c r="AP77" s="201"/>
      <c r="AQ77" s="202"/>
      <c r="AU77" s="201"/>
      <c r="AV77" s="202"/>
      <c r="AZ77" s="201"/>
      <c r="BA77" s="202"/>
      <c r="BE77" s="201"/>
      <c r="BF77" s="202"/>
      <c r="BJ77" s="201"/>
      <c r="BK77" s="202"/>
      <c r="BO77" s="201"/>
    </row>
    <row r="78" spans="1:67" s="21" customFormat="1" ht="16" hidden="1" x14ac:dyDescent="0.2">
      <c r="D78" s="203"/>
      <c r="E78" s="203"/>
      <c r="F78" s="203"/>
      <c r="G78" s="203"/>
      <c r="H78" s="19"/>
      <c r="L78" s="22"/>
      <c r="M78" s="19"/>
      <c r="R78" s="202"/>
      <c r="W78" s="202"/>
      <c r="AA78" s="201"/>
      <c r="AB78" s="202"/>
      <c r="AF78" s="201"/>
      <c r="AG78" s="202"/>
      <c r="AK78" s="201"/>
      <c r="AL78" s="202"/>
      <c r="AP78" s="201"/>
      <c r="AQ78" s="202"/>
      <c r="AU78" s="201"/>
      <c r="AV78" s="202"/>
      <c r="AZ78" s="201"/>
      <c r="BA78" s="202"/>
      <c r="BE78" s="201"/>
      <c r="BF78" s="202"/>
      <c r="BJ78" s="201"/>
      <c r="BK78" s="202"/>
      <c r="BO78" s="201"/>
    </row>
    <row r="79" spans="1:67" s="21" customFormat="1" ht="16" hidden="1" x14ac:dyDescent="0.2">
      <c r="D79" s="203"/>
      <c r="E79" s="203"/>
      <c r="F79" s="203"/>
      <c r="G79" s="203"/>
      <c r="H79" s="19"/>
      <c r="L79" s="22"/>
      <c r="M79" s="19"/>
      <c r="R79" s="202"/>
      <c r="W79" s="202"/>
      <c r="AA79" s="201"/>
      <c r="AB79" s="202"/>
      <c r="AF79" s="201"/>
      <c r="AG79" s="202"/>
      <c r="AK79" s="201"/>
      <c r="AL79" s="202"/>
      <c r="AP79" s="201"/>
      <c r="AQ79" s="202"/>
      <c r="AU79" s="201"/>
      <c r="AV79" s="202"/>
      <c r="AZ79" s="201"/>
      <c r="BA79" s="202"/>
      <c r="BE79" s="201"/>
      <c r="BF79" s="202"/>
      <c r="BJ79" s="201"/>
      <c r="BK79" s="202"/>
      <c r="BO79" s="201"/>
    </row>
    <row r="80" spans="1:67" s="21" customFormat="1" ht="16" hidden="1" x14ac:dyDescent="0.2">
      <c r="D80" s="203"/>
      <c r="E80" s="203"/>
      <c r="F80" s="203"/>
      <c r="G80" s="203"/>
      <c r="H80" s="19"/>
      <c r="L80" s="22"/>
      <c r="M80" s="19"/>
      <c r="R80" s="202"/>
      <c r="W80" s="202"/>
      <c r="AA80" s="201"/>
      <c r="AB80" s="202"/>
      <c r="AF80" s="201"/>
      <c r="AG80" s="202"/>
      <c r="AK80" s="201"/>
      <c r="AL80" s="202"/>
      <c r="AP80" s="201"/>
      <c r="AQ80" s="202"/>
      <c r="AU80" s="201"/>
      <c r="AV80" s="202"/>
      <c r="AZ80" s="201"/>
      <c r="BA80" s="202"/>
      <c r="BE80" s="201"/>
      <c r="BF80" s="202"/>
      <c r="BJ80" s="201"/>
      <c r="BK80" s="202"/>
      <c r="BO80" s="201"/>
    </row>
    <row r="81" spans="4:67" s="21" customFormat="1" ht="16" hidden="1" x14ac:dyDescent="0.2">
      <c r="D81" s="203"/>
      <c r="E81" s="203"/>
      <c r="F81" s="203"/>
      <c r="G81" s="203"/>
      <c r="H81" s="19"/>
      <c r="L81" s="22"/>
      <c r="M81" s="19"/>
      <c r="R81" s="202"/>
      <c r="W81" s="202"/>
      <c r="AA81" s="201"/>
      <c r="AB81" s="202"/>
      <c r="AF81" s="201"/>
      <c r="AG81" s="202"/>
      <c r="AK81" s="201"/>
      <c r="AL81" s="202"/>
      <c r="AP81" s="201"/>
      <c r="AQ81" s="202"/>
      <c r="AU81" s="201"/>
      <c r="AV81" s="202"/>
      <c r="AZ81" s="201"/>
      <c r="BA81" s="202"/>
      <c r="BE81" s="201"/>
      <c r="BF81" s="202"/>
      <c r="BJ81" s="201"/>
      <c r="BK81" s="202"/>
      <c r="BO81" s="201"/>
    </row>
    <row r="82" spans="4:67" s="21" customFormat="1" ht="16" hidden="1" x14ac:dyDescent="0.2">
      <c r="D82" s="203"/>
      <c r="E82" s="203"/>
      <c r="F82" s="203"/>
      <c r="G82" s="203"/>
      <c r="H82" s="19"/>
      <c r="L82" s="22"/>
      <c r="M82" s="19"/>
      <c r="R82" s="202"/>
      <c r="W82" s="202"/>
      <c r="AA82" s="201"/>
      <c r="AB82" s="202"/>
      <c r="AF82" s="201"/>
      <c r="AG82" s="202"/>
      <c r="AK82" s="201"/>
      <c r="AL82" s="202"/>
      <c r="AP82" s="201"/>
      <c r="AQ82" s="202"/>
      <c r="AU82" s="201"/>
      <c r="AV82" s="202"/>
      <c r="AZ82" s="201"/>
      <c r="BA82" s="202"/>
      <c r="BE82" s="201"/>
      <c r="BF82" s="202"/>
      <c r="BJ82" s="201"/>
      <c r="BK82" s="202"/>
      <c r="BO82" s="201"/>
    </row>
    <row r="83" spans="4:67" s="21" customFormat="1" ht="16" hidden="1" x14ac:dyDescent="0.2">
      <c r="D83" s="203"/>
      <c r="E83" s="203"/>
      <c r="F83" s="203"/>
      <c r="G83" s="203"/>
      <c r="H83" s="19"/>
      <c r="L83" s="22"/>
      <c r="M83" s="19"/>
      <c r="R83" s="202"/>
      <c r="W83" s="202"/>
      <c r="AA83" s="201"/>
      <c r="AB83" s="202"/>
      <c r="AF83" s="201"/>
      <c r="AG83" s="202"/>
      <c r="AK83" s="201"/>
      <c r="AL83" s="202"/>
      <c r="AP83" s="201"/>
      <c r="AQ83" s="202"/>
      <c r="AU83" s="201"/>
      <c r="AV83" s="202"/>
      <c r="AZ83" s="201"/>
      <c r="BA83" s="202"/>
      <c r="BE83" s="201"/>
      <c r="BF83" s="202"/>
      <c r="BJ83" s="201"/>
      <c r="BK83" s="202"/>
      <c r="BO83" s="201"/>
    </row>
    <row r="84" spans="4:67" s="21" customFormat="1" ht="16" hidden="1" x14ac:dyDescent="0.2">
      <c r="D84" s="203"/>
      <c r="E84" s="203"/>
      <c r="F84" s="203"/>
      <c r="G84" s="203"/>
      <c r="H84" s="19"/>
      <c r="L84" s="22"/>
      <c r="M84" s="19"/>
      <c r="R84" s="202"/>
      <c r="W84" s="202"/>
      <c r="AA84" s="201"/>
      <c r="AB84" s="202"/>
      <c r="AF84" s="201"/>
      <c r="AG84" s="202"/>
      <c r="AK84" s="201"/>
      <c r="AL84" s="202"/>
      <c r="AP84" s="201"/>
      <c r="AQ84" s="202"/>
      <c r="AU84" s="201"/>
      <c r="AV84" s="202"/>
      <c r="AZ84" s="201"/>
      <c r="BA84" s="202"/>
      <c r="BE84" s="201"/>
      <c r="BF84" s="202"/>
      <c r="BJ84" s="201"/>
      <c r="BK84" s="202"/>
      <c r="BO84" s="201"/>
    </row>
    <row r="85" spans="4:67" s="21" customFormat="1" ht="16" hidden="1" x14ac:dyDescent="0.2">
      <c r="D85" s="203"/>
      <c r="E85" s="203"/>
      <c r="F85" s="203"/>
      <c r="G85" s="203"/>
      <c r="H85" s="19"/>
      <c r="L85" s="22"/>
      <c r="M85" s="19"/>
      <c r="R85" s="202"/>
      <c r="W85" s="202"/>
      <c r="AA85" s="201"/>
      <c r="AB85" s="202"/>
      <c r="AF85" s="201"/>
      <c r="AG85" s="202"/>
      <c r="AK85" s="201"/>
      <c r="AL85" s="202"/>
      <c r="AP85" s="201"/>
      <c r="AQ85" s="202"/>
      <c r="AU85" s="201"/>
      <c r="AV85" s="202"/>
      <c r="AZ85" s="201"/>
      <c r="BA85" s="202"/>
      <c r="BE85" s="201"/>
      <c r="BF85" s="202"/>
      <c r="BJ85" s="201"/>
      <c r="BK85" s="202"/>
      <c r="BO85" s="201"/>
    </row>
    <row r="86" spans="4:67" s="21" customFormat="1" ht="16" hidden="1" x14ac:dyDescent="0.2">
      <c r="D86" s="203"/>
      <c r="E86" s="203"/>
      <c r="F86" s="203"/>
      <c r="G86" s="203"/>
      <c r="H86" s="19"/>
      <c r="L86" s="22"/>
      <c r="M86" s="19"/>
      <c r="R86" s="202"/>
      <c r="W86" s="202"/>
      <c r="AA86" s="201"/>
      <c r="AB86" s="202"/>
      <c r="AF86" s="201"/>
      <c r="AG86" s="202"/>
      <c r="AK86" s="201"/>
      <c r="AL86" s="202"/>
      <c r="AP86" s="201"/>
      <c r="AQ86" s="202"/>
      <c r="AU86" s="201"/>
      <c r="AV86" s="202"/>
      <c r="AZ86" s="201"/>
      <c r="BA86" s="202"/>
      <c r="BE86" s="201"/>
      <c r="BF86" s="202"/>
      <c r="BJ86" s="201"/>
      <c r="BK86" s="202"/>
      <c r="BO86" s="201"/>
    </row>
    <row r="87" spans="4:67" s="21" customFormat="1" ht="16" hidden="1" x14ac:dyDescent="0.2">
      <c r="D87" s="203"/>
      <c r="E87" s="203"/>
      <c r="F87" s="203"/>
      <c r="G87" s="203"/>
      <c r="H87" s="19"/>
      <c r="L87" s="22"/>
      <c r="M87" s="19"/>
      <c r="R87" s="202"/>
      <c r="W87" s="202"/>
      <c r="AA87" s="201"/>
      <c r="AB87" s="202"/>
      <c r="AF87" s="201"/>
      <c r="AG87" s="202"/>
      <c r="AK87" s="201"/>
      <c r="AL87" s="202"/>
      <c r="AP87" s="201"/>
      <c r="AQ87" s="202"/>
      <c r="AU87" s="201"/>
      <c r="AV87" s="202"/>
      <c r="AZ87" s="201"/>
      <c r="BA87" s="202"/>
      <c r="BE87" s="201"/>
      <c r="BF87" s="202"/>
      <c r="BJ87" s="201"/>
      <c r="BK87" s="202"/>
      <c r="BO87" s="201"/>
    </row>
    <row r="88" spans="4:67" s="21" customFormat="1" ht="16" hidden="1" x14ac:dyDescent="0.2">
      <c r="D88" s="203"/>
      <c r="E88" s="203"/>
      <c r="F88" s="203"/>
      <c r="G88" s="203"/>
      <c r="H88" s="19"/>
      <c r="L88" s="22"/>
      <c r="M88" s="19"/>
      <c r="R88" s="202"/>
      <c r="W88" s="202"/>
      <c r="AA88" s="201"/>
      <c r="AB88" s="202"/>
      <c r="AF88" s="201"/>
      <c r="AG88" s="202"/>
      <c r="AK88" s="201"/>
      <c r="AL88" s="202"/>
      <c r="AP88" s="201"/>
      <c r="AQ88" s="202"/>
      <c r="AU88" s="201"/>
      <c r="AV88" s="202"/>
      <c r="AZ88" s="201"/>
      <c r="BA88" s="202"/>
      <c r="BE88" s="201"/>
      <c r="BF88" s="202"/>
      <c r="BJ88" s="201"/>
      <c r="BK88" s="202"/>
      <c r="BO88" s="201"/>
    </row>
    <row r="89" spans="4:67" s="21" customFormat="1" ht="16" hidden="1" x14ac:dyDescent="0.2">
      <c r="D89" s="203"/>
      <c r="E89" s="203"/>
      <c r="F89" s="203"/>
      <c r="G89" s="203"/>
      <c r="H89" s="19"/>
      <c r="L89" s="22"/>
      <c r="M89" s="19"/>
      <c r="R89" s="202"/>
      <c r="W89" s="202"/>
      <c r="AA89" s="201"/>
      <c r="AB89" s="202"/>
      <c r="AF89" s="201"/>
      <c r="AG89" s="202"/>
      <c r="AK89" s="201"/>
      <c r="AL89" s="202"/>
      <c r="AP89" s="201"/>
      <c r="AQ89" s="202"/>
      <c r="AU89" s="201"/>
      <c r="AV89" s="202"/>
      <c r="AZ89" s="201"/>
      <c r="BA89" s="202"/>
      <c r="BE89" s="201"/>
      <c r="BF89" s="202"/>
      <c r="BJ89" s="201"/>
      <c r="BK89" s="202"/>
      <c r="BO89" s="201"/>
    </row>
    <row r="90" spans="4:67" s="21" customFormat="1" ht="16" hidden="1" x14ac:dyDescent="0.2">
      <c r="D90" s="203"/>
      <c r="E90" s="203"/>
      <c r="F90" s="203"/>
      <c r="G90" s="203"/>
      <c r="H90" s="19"/>
      <c r="L90" s="22"/>
      <c r="M90" s="19"/>
      <c r="R90" s="202"/>
      <c r="W90" s="202"/>
      <c r="AA90" s="201"/>
      <c r="AB90" s="202"/>
      <c r="AF90" s="201"/>
      <c r="AG90" s="202"/>
      <c r="AK90" s="201"/>
      <c r="AL90" s="202"/>
      <c r="AP90" s="201"/>
      <c r="AQ90" s="202"/>
      <c r="AU90" s="201"/>
      <c r="AV90" s="202"/>
      <c r="AZ90" s="201"/>
      <c r="BA90" s="202"/>
      <c r="BE90" s="201"/>
      <c r="BF90" s="202"/>
      <c r="BJ90" s="201"/>
      <c r="BK90" s="202"/>
      <c r="BO90" s="201"/>
    </row>
    <row r="91" spans="4:67" s="21" customFormat="1" ht="16" hidden="1" x14ac:dyDescent="0.2">
      <c r="D91" s="203"/>
      <c r="E91" s="203"/>
      <c r="F91" s="203"/>
      <c r="G91" s="203"/>
      <c r="H91" s="19"/>
      <c r="L91" s="22"/>
      <c r="M91" s="19"/>
      <c r="R91" s="202"/>
      <c r="W91" s="202"/>
      <c r="AA91" s="201"/>
      <c r="AB91" s="202"/>
      <c r="AF91" s="201"/>
      <c r="AG91" s="202"/>
      <c r="AK91" s="201"/>
      <c r="AL91" s="202"/>
      <c r="AP91" s="201"/>
      <c r="AQ91" s="202"/>
      <c r="AU91" s="201"/>
      <c r="AV91" s="202"/>
      <c r="AZ91" s="201"/>
      <c r="BA91" s="202"/>
      <c r="BE91" s="201"/>
      <c r="BF91" s="202"/>
      <c r="BJ91" s="201"/>
      <c r="BK91" s="202"/>
      <c r="BO91" s="201"/>
    </row>
    <row r="92" spans="4:67" s="21" customFormat="1" ht="16" hidden="1" x14ac:dyDescent="0.2">
      <c r="D92" s="203"/>
      <c r="E92" s="203"/>
      <c r="F92" s="203"/>
      <c r="G92" s="203"/>
      <c r="H92" s="19"/>
      <c r="L92" s="22"/>
      <c r="M92" s="19"/>
      <c r="R92" s="202"/>
      <c r="W92" s="202"/>
      <c r="AA92" s="201"/>
      <c r="AB92" s="202"/>
      <c r="AF92" s="201"/>
      <c r="AG92" s="202"/>
      <c r="AK92" s="201"/>
      <c r="AL92" s="202"/>
      <c r="AP92" s="201"/>
      <c r="AQ92" s="202"/>
      <c r="AU92" s="201"/>
      <c r="AV92" s="202"/>
      <c r="AZ92" s="201"/>
      <c r="BA92" s="202"/>
      <c r="BE92" s="201"/>
      <c r="BF92" s="202"/>
      <c r="BJ92" s="201"/>
      <c r="BK92" s="202"/>
      <c r="BO92" s="201"/>
    </row>
    <row r="93" spans="4:67" s="21" customFormat="1" ht="16" hidden="1" x14ac:dyDescent="0.2">
      <c r="D93" s="203"/>
      <c r="E93" s="203"/>
      <c r="F93" s="203"/>
      <c r="G93" s="203"/>
      <c r="H93" s="19"/>
      <c r="L93" s="22"/>
      <c r="M93" s="19"/>
      <c r="R93" s="202"/>
      <c r="W93" s="202"/>
      <c r="AA93" s="201"/>
      <c r="AB93" s="202"/>
      <c r="AF93" s="201"/>
      <c r="AG93" s="202"/>
      <c r="AK93" s="201"/>
      <c r="AL93" s="202"/>
      <c r="AP93" s="201"/>
      <c r="AQ93" s="202"/>
      <c r="AU93" s="201"/>
      <c r="AV93" s="202"/>
      <c r="AZ93" s="201"/>
      <c r="BA93" s="202"/>
      <c r="BE93" s="201"/>
      <c r="BF93" s="202"/>
      <c r="BJ93" s="201"/>
      <c r="BK93" s="202"/>
      <c r="BO93" s="201"/>
    </row>
    <row r="94" spans="4:67" s="21" customFormat="1" ht="16" hidden="1" x14ac:dyDescent="0.2">
      <c r="D94" s="203"/>
      <c r="E94" s="203"/>
      <c r="F94" s="203"/>
      <c r="G94" s="203"/>
      <c r="H94" s="19"/>
      <c r="L94" s="22"/>
      <c r="M94" s="19"/>
      <c r="R94" s="202"/>
      <c r="W94" s="202"/>
      <c r="AA94" s="201"/>
      <c r="AB94" s="202"/>
      <c r="AF94" s="201"/>
      <c r="AG94" s="202"/>
      <c r="AK94" s="201"/>
      <c r="AL94" s="202"/>
      <c r="AP94" s="201"/>
      <c r="AQ94" s="202"/>
      <c r="AU94" s="201"/>
      <c r="AV94" s="202"/>
      <c r="AZ94" s="201"/>
      <c r="BA94" s="202"/>
      <c r="BE94" s="201"/>
      <c r="BF94" s="202"/>
      <c r="BJ94" s="201"/>
      <c r="BK94" s="202"/>
      <c r="BO94" s="201"/>
    </row>
    <row r="95" spans="4:67" s="21" customFormat="1" ht="16" hidden="1" x14ac:dyDescent="0.2">
      <c r="D95" s="203"/>
      <c r="E95" s="203"/>
      <c r="F95" s="203"/>
      <c r="G95" s="203"/>
      <c r="H95" s="19"/>
      <c r="L95" s="22"/>
      <c r="M95" s="19"/>
      <c r="R95" s="202"/>
      <c r="W95" s="202"/>
      <c r="AA95" s="201"/>
      <c r="AB95" s="202"/>
      <c r="AF95" s="201"/>
      <c r="AG95" s="202"/>
      <c r="AK95" s="201"/>
      <c r="AL95" s="202"/>
      <c r="AP95" s="201"/>
      <c r="AQ95" s="202"/>
      <c r="AU95" s="201"/>
      <c r="AV95" s="202"/>
      <c r="AZ95" s="201"/>
      <c r="BA95" s="202"/>
      <c r="BE95" s="201"/>
      <c r="BF95" s="202"/>
      <c r="BJ95" s="201"/>
      <c r="BK95" s="202"/>
      <c r="BO95" s="201"/>
    </row>
    <row r="96" spans="4:67" s="21" customFormat="1" ht="16" hidden="1" x14ac:dyDescent="0.2">
      <c r="D96" s="203"/>
      <c r="E96" s="203"/>
      <c r="F96" s="203"/>
      <c r="G96" s="203"/>
      <c r="H96" s="19"/>
      <c r="L96" s="22"/>
      <c r="M96" s="19"/>
      <c r="R96" s="202"/>
      <c r="W96" s="202"/>
      <c r="AA96" s="201"/>
      <c r="AB96" s="202"/>
      <c r="AF96" s="201"/>
      <c r="AG96" s="202"/>
      <c r="AK96" s="201"/>
      <c r="AL96" s="202"/>
      <c r="AP96" s="201"/>
      <c r="AQ96" s="202"/>
      <c r="AU96" s="201"/>
      <c r="AV96" s="202"/>
      <c r="AZ96" s="201"/>
      <c r="BA96" s="202"/>
      <c r="BE96" s="201"/>
      <c r="BF96" s="202"/>
      <c r="BJ96" s="201"/>
      <c r="BK96" s="202"/>
      <c r="BO96" s="201"/>
    </row>
    <row r="97" spans="1:67" s="21" customFormat="1" ht="16" hidden="1" x14ac:dyDescent="0.2">
      <c r="D97" s="203"/>
      <c r="E97" s="203"/>
      <c r="F97" s="203"/>
      <c r="G97" s="203"/>
      <c r="H97" s="19"/>
      <c r="L97" s="22"/>
      <c r="M97" s="19"/>
      <c r="R97" s="202"/>
      <c r="W97" s="202"/>
      <c r="AA97" s="201"/>
      <c r="AB97" s="202"/>
      <c r="AF97" s="201"/>
      <c r="AG97" s="202"/>
      <c r="AK97" s="201"/>
      <c r="AL97" s="202"/>
      <c r="AP97" s="201"/>
      <c r="AQ97" s="202"/>
      <c r="AU97" s="201"/>
      <c r="AV97" s="202"/>
      <c r="AZ97" s="201"/>
      <c r="BA97" s="202"/>
      <c r="BE97" s="201"/>
      <c r="BF97" s="202"/>
      <c r="BJ97" s="201"/>
      <c r="BK97" s="202"/>
      <c r="BO97" s="201"/>
    </row>
    <row r="98" spans="1:67" s="21" customFormat="1" ht="16" hidden="1" x14ac:dyDescent="0.2">
      <c r="D98" s="203"/>
      <c r="E98" s="203"/>
      <c r="F98" s="203"/>
      <c r="G98" s="203"/>
      <c r="H98" s="19"/>
      <c r="L98" s="22"/>
      <c r="M98" s="19"/>
      <c r="R98" s="202"/>
      <c r="W98" s="202"/>
      <c r="AA98" s="201"/>
      <c r="AB98" s="202"/>
      <c r="AF98" s="201"/>
      <c r="AG98" s="202"/>
      <c r="AK98" s="201"/>
      <c r="AL98" s="202"/>
      <c r="AP98" s="201"/>
      <c r="AQ98" s="202"/>
      <c r="AU98" s="201"/>
      <c r="AV98" s="202"/>
      <c r="AZ98" s="201"/>
      <c r="BA98" s="202"/>
      <c r="BE98" s="201"/>
      <c r="BF98" s="202"/>
      <c r="BJ98" s="201"/>
      <c r="BK98" s="202"/>
      <c r="BO98" s="201"/>
    </row>
    <row r="99" spans="1:67" s="21" customFormat="1" ht="16" hidden="1" x14ac:dyDescent="0.2">
      <c r="D99" s="203"/>
      <c r="E99" s="203"/>
      <c r="F99" s="203"/>
      <c r="G99" s="203"/>
      <c r="H99" s="19"/>
      <c r="L99" s="22"/>
      <c r="M99" s="19"/>
      <c r="R99" s="202"/>
      <c r="W99" s="202"/>
      <c r="AA99" s="201"/>
      <c r="AB99" s="202"/>
      <c r="AF99" s="201"/>
      <c r="AG99" s="202"/>
      <c r="AK99" s="201"/>
      <c r="AL99" s="202"/>
      <c r="AP99" s="201"/>
      <c r="AQ99" s="202"/>
      <c r="AU99" s="201"/>
      <c r="AV99" s="202"/>
      <c r="AZ99" s="201"/>
      <c r="BA99" s="202"/>
      <c r="BE99" s="201"/>
      <c r="BF99" s="202"/>
      <c r="BJ99" s="201"/>
      <c r="BK99" s="202"/>
      <c r="BO99" s="201"/>
    </row>
    <row r="100" spans="1:67" s="21" customFormat="1" ht="16" hidden="1" x14ac:dyDescent="0.2">
      <c r="D100" s="203"/>
      <c r="E100" s="203"/>
      <c r="F100" s="203"/>
      <c r="G100" s="203"/>
      <c r="H100" s="19"/>
      <c r="L100" s="22"/>
      <c r="M100" s="19"/>
      <c r="R100" s="202"/>
      <c r="W100" s="202"/>
      <c r="AA100" s="201"/>
      <c r="AB100" s="202"/>
      <c r="AF100" s="201"/>
      <c r="AG100" s="202"/>
      <c r="AK100" s="201"/>
      <c r="AL100" s="202"/>
      <c r="AP100" s="201"/>
      <c r="AQ100" s="202"/>
      <c r="AU100" s="201"/>
      <c r="AV100" s="202"/>
      <c r="AZ100" s="201"/>
      <c r="BA100" s="202"/>
      <c r="BE100" s="201"/>
      <c r="BF100" s="202"/>
      <c r="BJ100" s="201"/>
      <c r="BK100" s="202"/>
      <c r="BO100" s="201"/>
    </row>
    <row r="101" spans="1:67" s="21" customFormat="1" ht="16" hidden="1" x14ac:dyDescent="0.2">
      <c r="D101" s="203"/>
      <c r="E101" s="203"/>
      <c r="F101" s="203"/>
      <c r="G101" s="203"/>
      <c r="H101" s="19"/>
      <c r="L101" s="22"/>
      <c r="M101" s="19"/>
      <c r="R101" s="202"/>
      <c r="W101" s="202"/>
      <c r="AA101" s="201"/>
      <c r="AB101" s="202"/>
      <c r="AF101" s="201"/>
      <c r="AG101" s="202"/>
      <c r="AK101" s="201"/>
      <c r="AL101" s="202"/>
      <c r="AP101" s="201"/>
      <c r="AQ101" s="202"/>
      <c r="AU101" s="201"/>
      <c r="AV101" s="202"/>
      <c r="AZ101" s="201"/>
      <c r="BA101" s="202"/>
      <c r="BE101" s="201"/>
      <c r="BF101" s="202"/>
      <c r="BJ101" s="201"/>
      <c r="BK101" s="202"/>
      <c r="BO101" s="201"/>
    </row>
    <row r="102" spans="1:67" s="21" customFormat="1" ht="16" hidden="1" x14ac:dyDescent="0.2">
      <c r="D102" s="203"/>
      <c r="E102" s="203"/>
      <c r="F102" s="203"/>
      <c r="G102" s="203"/>
      <c r="H102" s="19"/>
      <c r="L102" s="22"/>
      <c r="M102" s="19"/>
      <c r="R102" s="202"/>
      <c r="W102" s="202"/>
      <c r="AA102" s="201"/>
      <c r="AB102" s="202"/>
      <c r="AF102" s="201"/>
      <c r="AG102" s="202"/>
      <c r="AK102" s="201"/>
      <c r="AL102" s="202"/>
      <c r="AP102" s="201"/>
      <c r="AQ102" s="202"/>
      <c r="AU102" s="201"/>
      <c r="AV102" s="202"/>
      <c r="AZ102" s="201"/>
      <c r="BA102" s="202"/>
      <c r="BE102" s="201"/>
      <c r="BF102" s="202"/>
      <c r="BJ102" s="201"/>
      <c r="BK102" s="202"/>
      <c r="BO102" s="201"/>
    </row>
    <row r="103" spans="1:67" s="21" customFormat="1" ht="16" hidden="1" x14ac:dyDescent="0.2">
      <c r="D103" s="203"/>
      <c r="E103" s="203"/>
      <c r="F103" s="203"/>
      <c r="G103" s="203"/>
      <c r="H103" s="19"/>
      <c r="L103" s="22"/>
      <c r="M103" s="19"/>
      <c r="R103" s="202"/>
      <c r="W103" s="202"/>
      <c r="AA103" s="201"/>
      <c r="AB103" s="202"/>
      <c r="AF103" s="201"/>
      <c r="AG103" s="202"/>
      <c r="AK103" s="201"/>
      <c r="AL103" s="202"/>
      <c r="AP103" s="201"/>
      <c r="AQ103" s="202"/>
      <c r="AU103" s="201"/>
      <c r="AV103" s="202"/>
      <c r="AZ103" s="201"/>
      <c r="BA103" s="202"/>
      <c r="BE103" s="201"/>
      <c r="BF103" s="202"/>
      <c r="BJ103" s="201"/>
      <c r="BK103" s="202"/>
      <c r="BO103" s="201"/>
    </row>
    <row r="104" spans="1:67" s="169" customFormat="1" hidden="1" x14ac:dyDescent="0.2">
      <c r="E104" s="174"/>
      <c r="F104" s="174"/>
      <c r="G104" s="174"/>
      <c r="H104" s="172"/>
      <c r="L104" s="173"/>
      <c r="M104" s="172"/>
      <c r="R104" s="171"/>
      <c r="W104" s="171"/>
      <c r="AA104" s="170"/>
      <c r="AB104" s="171"/>
      <c r="AF104" s="170"/>
      <c r="AG104" s="171"/>
      <c r="AK104" s="170"/>
      <c r="AL104" s="171"/>
      <c r="AP104" s="170"/>
      <c r="AQ104" s="171"/>
      <c r="AU104" s="170"/>
      <c r="AV104" s="171"/>
      <c r="AZ104" s="170"/>
      <c r="BA104" s="171"/>
      <c r="BE104" s="170"/>
      <c r="BF104" s="171"/>
      <c r="BJ104" s="170"/>
      <c r="BK104" s="171"/>
      <c r="BO104" s="170"/>
    </row>
    <row r="105" spans="1:67" ht="16" hidden="1" x14ac:dyDescent="0.2">
      <c r="B105" s="321" t="s">
        <v>332</v>
      </c>
      <c r="C105" s="321"/>
      <c r="D105" s="176" t="s">
        <v>321</v>
      </c>
      <c r="E105" s="175">
        <f>1500000/6</f>
        <v>250000</v>
      </c>
    </row>
    <row r="106" spans="1:67" ht="16" hidden="1" x14ac:dyDescent="0.2">
      <c r="B106" s="321"/>
      <c r="C106" s="321"/>
      <c r="D106" s="176" t="s">
        <v>322</v>
      </c>
      <c r="E106" s="175">
        <f>E105*3</f>
        <v>750000</v>
      </c>
    </row>
    <row r="107" spans="1:67" ht="16" hidden="1" x14ac:dyDescent="0.2">
      <c r="B107" s="321"/>
      <c r="C107" s="321"/>
      <c r="D107" s="176" t="s">
        <v>320</v>
      </c>
      <c r="E107" s="175">
        <f>(E105*4.5)</f>
        <v>1125000</v>
      </c>
    </row>
    <row r="108" spans="1:67" ht="16" hidden="1" x14ac:dyDescent="0.2">
      <c r="B108" s="321"/>
      <c r="C108" s="321"/>
      <c r="D108" s="200" t="s">
        <v>331</v>
      </c>
      <c r="E108" s="186">
        <v>1500000</v>
      </c>
    </row>
    <row r="109" spans="1:67" s="169" customFormat="1" hidden="1" x14ac:dyDescent="0.2">
      <c r="E109" s="174"/>
      <c r="F109" s="174"/>
      <c r="G109" s="174"/>
      <c r="H109" s="172"/>
      <c r="L109" s="173"/>
      <c r="M109" s="172"/>
      <c r="R109" s="171"/>
      <c r="W109" s="171"/>
      <c r="AA109" s="170"/>
      <c r="AB109" s="171"/>
      <c r="AF109" s="170"/>
      <c r="AG109" s="171"/>
      <c r="AK109" s="170"/>
      <c r="AL109" s="171"/>
      <c r="AP109" s="170"/>
      <c r="AQ109" s="171"/>
      <c r="AU109" s="170"/>
      <c r="AV109" s="171"/>
      <c r="AZ109" s="170"/>
      <c r="BA109" s="171"/>
      <c r="BE109" s="170"/>
      <c r="BF109" s="171"/>
      <c r="BJ109" s="170"/>
      <c r="BK109" s="171"/>
      <c r="BO109" s="170"/>
    </row>
    <row r="110" spans="1:67" hidden="1" x14ac:dyDescent="0.2">
      <c r="B110" t="s">
        <v>330</v>
      </c>
      <c r="E110"/>
      <c r="F110" s="141"/>
    </row>
    <row r="111" spans="1:67" ht="16" hidden="1" thickBot="1" x14ac:dyDescent="0.25">
      <c r="A111" s="155">
        <f>IF(B111="","",MAX(A$110:A110)+1)</f>
        <v>1</v>
      </c>
      <c r="B111" s="155" t="str">
        <f t="shared" ref="B111:B142" si="1">IF(E4&gt;0,B4,"")</f>
        <v xml:space="preserve">Bagshawe </v>
      </c>
      <c r="C111" s="154">
        <f t="shared" ref="C111:C142" si="2">IF(E4&gt;0,E4,"")</f>
        <v>20500</v>
      </c>
      <c r="E111" s="153" t="str">
        <f t="shared" ref="E111:E142" si="3">IFERROR(INDEX($B$111:$B$210,MATCH(ROW()-ROW($D$110),$A$111:$A$210,0)),"")</f>
        <v xml:space="preserve">Bagshawe </v>
      </c>
      <c r="F111" s="152">
        <f t="shared" ref="F111:F142" si="4">IFERROR(INDEX($C$111:$C$210,MATCH(ROW()-ROW($D$110),$A$111:$A$210,0)),"")</f>
        <v>20500</v>
      </c>
      <c r="G111" s="150"/>
      <c r="H111" s="149" t="str" cm="1">
        <f t="array" ref="H111:I210">_xlfn.SORTBY(E111:F210,F111:F210)</f>
        <v>Mouldridge Mine</v>
      </c>
      <c r="I111" s="148">
        <v>293.33333333333331</v>
      </c>
      <c r="J111" s="150"/>
      <c r="K111" s="149" t="str">
        <f t="shared" ref="K111:K142" si="5">IF(H111&gt;"*",H111,"")</f>
        <v>Mouldridge Mine</v>
      </c>
      <c r="L111" s="149" t="str">
        <f t="shared" ref="L111:L142" si="6">IF(H111&gt;"*",$B$1,"")</f>
        <v>Peak</v>
      </c>
      <c r="M111" s="148">
        <f t="shared" ref="M111:M142" si="7">IF(H111&gt;"*",I111,"")</f>
        <v>293.33333333333331</v>
      </c>
      <c r="O111" s="150"/>
      <c r="P111" s="150"/>
      <c r="Q111" s="150"/>
      <c r="R111" s="150"/>
      <c r="S111" s="150"/>
      <c r="T111" s="150"/>
      <c r="U111" s="150"/>
      <c r="V111" s="150"/>
      <c r="W111" s="150"/>
      <c r="X111" s="168"/>
      <c r="Y111" s="150"/>
      <c r="Z111" s="150"/>
      <c r="AA111" s="168"/>
      <c r="AB111" s="168"/>
      <c r="AC111" s="150"/>
      <c r="AD111" s="150"/>
      <c r="AE111" s="150"/>
      <c r="AF111" s="167"/>
    </row>
    <row r="112" spans="1:67" ht="16" hidden="1" thickBot="1" x14ac:dyDescent="0.25">
      <c r="A112" s="155" t="str">
        <f>IF(B112="","",MAX(A$110:A111)+1)</f>
        <v/>
      </c>
      <c r="B112" s="155" t="str">
        <f t="shared" si="1"/>
        <v/>
      </c>
      <c r="C112" s="154" t="str">
        <f t="shared" si="2"/>
        <v/>
      </c>
      <c r="E112" s="153" t="str">
        <f t="shared" si="3"/>
        <v xml:space="preserve">Carlswark </v>
      </c>
      <c r="F112" s="152">
        <f t="shared" si="4"/>
        <v>15950</v>
      </c>
      <c r="G112" s="150"/>
      <c r="H112" s="149" t="str">
        <v>Ashford Black Marble Mine</v>
      </c>
      <c r="I112" s="166">
        <v>1600</v>
      </c>
      <c r="J112" s="150"/>
      <c r="K112" s="149" t="str">
        <f t="shared" si="5"/>
        <v>Ashford Black Marble Mine</v>
      </c>
      <c r="L112" s="149" t="str">
        <f t="shared" si="6"/>
        <v>Peak</v>
      </c>
      <c r="M112" s="148">
        <f t="shared" si="7"/>
        <v>1600</v>
      </c>
      <c r="N112" s="161"/>
      <c r="O112" s="161"/>
      <c r="P112" s="161"/>
      <c r="Q112" s="161"/>
      <c r="R112" s="161"/>
      <c r="S112" s="161"/>
      <c r="T112" s="161"/>
      <c r="U112" s="161"/>
      <c r="V112" s="161"/>
      <c r="W112" s="161"/>
      <c r="X112" s="162"/>
      <c r="Y112" s="161"/>
      <c r="Z112" s="161"/>
      <c r="AA112" s="162"/>
      <c r="AB112" s="162"/>
      <c r="AC112" s="161"/>
      <c r="AD112" s="161"/>
      <c r="AE112" s="161"/>
      <c r="AF112" s="160"/>
    </row>
    <row r="113" spans="1:32" ht="16" hidden="1" thickBot="1" x14ac:dyDescent="0.25">
      <c r="A113" s="155" t="str">
        <f>IF(B113="","",MAX(A$110:A112)+1)</f>
        <v/>
      </c>
      <c r="B113" s="155" t="str">
        <f t="shared" si="1"/>
        <v/>
      </c>
      <c r="C113" s="154" t="str">
        <f t="shared" si="2"/>
        <v/>
      </c>
      <c r="E113" s="153" t="str">
        <f t="shared" si="3"/>
        <v>P8</v>
      </c>
      <c r="F113" s="152">
        <f t="shared" si="4"/>
        <v>8900</v>
      </c>
      <c r="G113" s="150"/>
      <c r="H113" s="149" t="str">
        <v>Carlswark (Ecl Stalactite Passage)</v>
      </c>
      <c r="I113" s="166">
        <v>2010</v>
      </c>
      <c r="J113" s="150"/>
      <c r="K113" s="149" t="str">
        <f t="shared" si="5"/>
        <v>Carlswark (Ecl Stalactite Passage)</v>
      </c>
      <c r="L113" s="149" t="str">
        <f t="shared" si="6"/>
        <v>Peak</v>
      </c>
      <c r="M113" s="148">
        <f t="shared" si="7"/>
        <v>2010</v>
      </c>
      <c r="N113" s="161"/>
      <c r="O113" s="161"/>
      <c r="P113" s="161"/>
      <c r="Q113" s="161"/>
      <c r="R113" s="161"/>
      <c r="S113" s="161"/>
      <c r="T113" s="161"/>
      <c r="U113" s="161"/>
      <c r="V113" s="161"/>
      <c r="W113" s="161"/>
      <c r="X113" s="162"/>
      <c r="Y113" s="161"/>
      <c r="Z113" s="161"/>
      <c r="AA113" s="162"/>
      <c r="AB113" s="162"/>
      <c r="AC113" s="161"/>
      <c r="AD113" s="161"/>
      <c r="AE113" s="161"/>
      <c r="AF113" s="160"/>
    </row>
    <row r="114" spans="1:32" ht="16" hidden="1" thickBot="1" x14ac:dyDescent="0.25">
      <c r="A114" s="155" t="str">
        <f>IF(B114="","",MAX(A$110:A113)+1)</f>
        <v/>
      </c>
      <c r="B114" s="155" t="str">
        <f t="shared" si="1"/>
        <v/>
      </c>
      <c r="C114" s="154" t="str">
        <f t="shared" si="2"/>
        <v/>
      </c>
      <c r="E114" s="153" t="str">
        <f t="shared" si="3"/>
        <v>Peak Cavern</v>
      </c>
      <c r="F114" s="152">
        <f t="shared" si="4"/>
        <v>17000</v>
      </c>
      <c r="G114" s="150"/>
      <c r="H114" s="149" t="str">
        <v>Suicide Cave</v>
      </c>
      <c r="I114" s="166">
        <v>3300</v>
      </c>
      <c r="J114" s="150"/>
      <c r="K114" s="149" t="str">
        <f t="shared" si="5"/>
        <v>Suicide Cave</v>
      </c>
      <c r="L114" s="149" t="str">
        <f t="shared" si="6"/>
        <v>Peak</v>
      </c>
      <c r="M114" s="148">
        <f t="shared" si="7"/>
        <v>3300</v>
      </c>
      <c r="N114" s="161"/>
      <c r="O114" s="161"/>
      <c r="P114" s="161"/>
      <c r="Q114" s="161"/>
      <c r="R114" s="161"/>
      <c r="S114" s="161"/>
      <c r="T114" s="161"/>
      <c r="U114" s="161"/>
      <c r="V114" s="161"/>
      <c r="W114" s="161"/>
      <c r="X114" s="162"/>
      <c r="Y114" s="161"/>
      <c r="Z114" s="161"/>
      <c r="AA114" s="162"/>
      <c r="AB114" s="162"/>
      <c r="AC114" s="161"/>
      <c r="AD114" s="161"/>
      <c r="AE114" s="161"/>
      <c r="AF114" s="160"/>
    </row>
    <row r="115" spans="1:32" ht="16" hidden="1" thickBot="1" x14ac:dyDescent="0.25">
      <c r="A115" s="155">
        <f>IF(B115="","",MAX(A$110:A114)+1)</f>
        <v>2</v>
      </c>
      <c r="B115" s="155" t="str">
        <f t="shared" si="1"/>
        <v xml:space="preserve">Carlswark </v>
      </c>
      <c r="C115" s="154">
        <f t="shared" si="2"/>
        <v>15950</v>
      </c>
      <c r="E115" s="153" t="str">
        <f t="shared" si="3"/>
        <v xml:space="preserve">Giants Hole </v>
      </c>
      <c r="F115" s="152">
        <f t="shared" si="4"/>
        <v>14850</v>
      </c>
      <c r="G115" s="150"/>
      <c r="H115" s="149" t="str">
        <v>P8 (Entrance Series)</v>
      </c>
      <c r="I115" s="166">
        <v>3745</v>
      </c>
      <c r="J115" s="150"/>
      <c r="K115" s="149" t="str">
        <f t="shared" si="5"/>
        <v>P8 (Entrance Series)</v>
      </c>
      <c r="L115" s="149" t="str">
        <f t="shared" si="6"/>
        <v>Peak</v>
      </c>
      <c r="M115" s="148">
        <f t="shared" si="7"/>
        <v>3745</v>
      </c>
      <c r="N115" s="161"/>
      <c r="O115" s="161"/>
      <c r="P115" s="161"/>
      <c r="Q115" s="161"/>
      <c r="R115" s="161"/>
      <c r="S115" s="161"/>
      <c r="T115" s="161"/>
      <c r="U115" s="161"/>
      <c r="V115" s="161"/>
      <c r="W115" s="161"/>
      <c r="X115" s="162"/>
      <c r="Y115" s="161"/>
      <c r="Z115" s="161"/>
      <c r="AA115" s="162"/>
      <c r="AB115" s="162"/>
      <c r="AC115" s="161"/>
      <c r="AD115" s="161"/>
      <c r="AE115" s="161"/>
      <c r="AF115" s="160"/>
    </row>
    <row r="116" spans="1:32" ht="16" hidden="1" thickBot="1" x14ac:dyDescent="0.25">
      <c r="A116" s="155" t="str">
        <f>IF(B116="","",MAX(A$110:A115)+1)</f>
        <v/>
      </c>
      <c r="B116" s="155" t="str">
        <f t="shared" si="1"/>
        <v/>
      </c>
      <c r="C116" s="154" t="str">
        <f t="shared" si="2"/>
        <v/>
      </c>
      <c r="E116" s="153" t="str">
        <f t="shared" si="3"/>
        <v>Ashford Black Marble Mine</v>
      </c>
      <c r="F116" s="152">
        <f t="shared" si="4"/>
        <v>1600</v>
      </c>
      <c r="G116" s="150"/>
      <c r="H116" s="149" t="str">
        <v>P8</v>
      </c>
      <c r="I116" s="166">
        <v>8900</v>
      </c>
      <c r="J116" s="150"/>
      <c r="K116" s="149" t="str">
        <f t="shared" si="5"/>
        <v>P8</v>
      </c>
      <c r="L116" s="149" t="str">
        <f t="shared" si="6"/>
        <v>Peak</v>
      </c>
      <c r="M116" s="148">
        <f t="shared" si="7"/>
        <v>8900</v>
      </c>
      <c r="N116" s="161"/>
      <c r="O116" s="161"/>
      <c r="P116" s="161"/>
      <c r="Q116" s="161"/>
      <c r="R116" s="161"/>
      <c r="S116" s="161"/>
      <c r="T116" s="161"/>
      <c r="U116" s="161"/>
      <c r="V116" s="161"/>
      <c r="W116" s="161"/>
      <c r="X116" s="162"/>
      <c r="Y116" s="161"/>
      <c r="Z116" s="161"/>
      <c r="AA116" s="162"/>
      <c r="AB116" s="162"/>
      <c r="AC116" s="161"/>
      <c r="AD116" s="161"/>
      <c r="AE116" s="161"/>
      <c r="AF116" s="160"/>
    </row>
    <row r="117" spans="1:32" ht="16" hidden="1" thickBot="1" x14ac:dyDescent="0.25">
      <c r="A117" s="155" t="str">
        <f>IF(B117="","",MAX(A$110:A116)+1)</f>
        <v/>
      </c>
      <c r="B117" s="155" t="str">
        <f t="shared" si="1"/>
        <v/>
      </c>
      <c r="C117" s="154" t="str">
        <f t="shared" si="2"/>
        <v/>
      </c>
      <c r="E117" s="153" t="str">
        <f t="shared" si="3"/>
        <v>Mouldridge Mine</v>
      </c>
      <c r="F117" s="152">
        <f t="shared" si="4"/>
        <v>293.33333333333331</v>
      </c>
      <c r="G117" s="150"/>
      <c r="H117" s="149" t="str">
        <v>Giants Hole (Upper Series)</v>
      </c>
      <c r="I117" s="166">
        <v>11875</v>
      </c>
      <c r="J117" s="150"/>
      <c r="K117" s="149" t="str">
        <f t="shared" si="5"/>
        <v>Giants Hole (Upper Series)</v>
      </c>
      <c r="L117" s="149" t="str">
        <f t="shared" si="6"/>
        <v>Peak</v>
      </c>
      <c r="M117" s="148">
        <f t="shared" si="7"/>
        <v>11875</v>
      </c>
      <c r="N117" s="161"/>
      <c r="O117" s="161"/>
      <c r="P117" s="161"/>
      <c r="Q117" s="161"/>
      <c r="R117" s="161"/>
      <c r="S117" s="161"/>
      <c r="T117" s="161"/>
      <c r="U117" s="161"/>
      <c r="V117" s="161"/>
      <c r="W117" s="161"/>
      <c r="X117" s="162"/>
      <c r="Y117" s="161"/>
      <c r="Z117" s="161"/>
      <c r="AA117" s="162"/>
      <c r="AB117" s="162"/>
      <c r="AC117" s="161"/>
      <c r="AD117" s="161"/>
      <c r="AE117" s="161"/>
      <c r="AF117" s="160"/>
    </row>
    <row r="118" spans="1:32" ht="16" hidden="1" thickBot="1" x14ac:dyDescent="0.25">
      <c r="A118" s="155">
        <f>IF(B118="","",MAX(A$110:A117)+1)</f>
        <v>3</v>
      </c>
      <c r="B118" s="155" t="str">
        <f t="shared" si="1"/>
        <v>P8</v>
      </c>
      <c r="C118" s="154">
        <f t="shared" si="2"/>
        <v>8900</v>
      </c>
      <c r="E118" s="153" t="str">
        <f t="shared" si="3"/>
        <v>Suicide Cave</v>
      </c>
      <c r="F118" s="152">
        <f t="shared" si="4"/>
        <v>3300</v>
      </c>
      <c r="G118" s="150"/>
      <c r="H118" s="149" t="str">
        <v xml:space="preserve">Giants Hole </v>
      </c>
      <c r="I118" s="166">
        <v>14850</v>
      </c>
      <c r="J118" s="150"/>
      <c r="K118" s="149" t="str">
        <f t="shared" si="5"/>
        <v xml:space="preserve">Giants Hole </v>
      </c>
      <c r="L118" s="149" t="str">
        <f t="shared" si="6"/>
        <v>Peak</v>
      </c>
      <c r="M118" s="148">
        <f t="shared" si="7"/>
        <v>14850</v>
      </c>
      <c r="N118" s="161"/>
      <c r="O118" s="161"/>
      <c r="P118" s="161"/>
      <c r="Q118" s="161"/>
      <c r="R118" s="161"/>
      <c r="S118" s="161"/>
      <c r="T118" s="161"/>
      <c r="U118" s="161"/>
      <c r="V118" s="161"/>
      <c r="W118" s="161"/>
      <c r="X118" s="162"/>
      <c r="Y118" s="161"/>
      <c r="Z118" s="161"/>
      <c r="AA118" s="162"/>
      <c r="AB118" s="162"/>
      <c r="AC118" s="161"/>
      <c r="AD118" s="161"/>
      <c r="AE118" s="161"/>
      <c r="AF118" s="160"/>
    </row>
    <row r="119" spans="1:32" ht="16" hidden="1" thickBot="1" x14ac:dyDescent="0.25">
      <c r="A119" s="155" t="str">
        <f>IF(B119="","",MAX(A$110:A118)+1)</f>
        <v/>
      </c>
      <c r="B119" s="155" t="str">
        <f t="shared" si="1"/>
        <v/>
      </c>
      <c r="C119" s="154" t="str">
        <f t="shared" si="2"/>
        <v/>
      </c>
      <c r="E119" s="153" t="str">
        <f t="shared" si="3"/>
        <v>Carlswark (Ecl Stalactite Passage)</v>
      </c>
      <c r="F119" s="152">
        <f t="shared" si="4"/>
        <v>2010</v>
      </c>
      <c r="G119" s="150"/>
      <c r="H119" s="149" t="str">
        <v xml:space="preserve">Carlswark </v>
      </c>
      <c r="I119" s="166">
        <v>15950</v>
      </c>
      <c r="J119" s="150"/>
      <c r="K119" s="149" t="str">
        <f t="shared" si="5"/>
        <v xml:space="preserve">Carlswark </v>
      </c>
      <c r="L119" s="149" t="str">
        <f t="shared" si="6"/>
        <v>Peak</v>
      </c>
      <c r="M119" s="148">
        <f t="shared" si="7"/>
        <v>15950</v>
      </c>
      <c r="N119" s="161"/>
      <c r="O119" s="161"/>
      <c r="P119" s="161"/>
      <c r="Q119" s="161"/>
      <c r="R119" s="161"/>
      <c r="S119" s="161"/>
      <c r="T119" s="161"/>
      <c r="U119" s="161"/>
      <c r="V119" s="161"/>
      <c r="W119" s="161"/>
      <c r="X119" s="162"/>
      <c r="Y119" s="161"/>
      <c r="Z119" s="161"/>
      <c r="AA119" s="162"/>
      <c r="AB119" s="162"/>
      <c r="AC119" s="161"/>
      <c r="AD119" s="161"/>
      <c r="AE119" s="161"/>
      <c r="AF119" s="160"/>
    </row>
    <row r="120" spans="1:32" ht="16" hidden="1" thickBot="1" x14ac:dyDescent="0.25">
      <c r="A120" s="155" t="str">
        <f>IF(B120="","",MAX(A$110:A119)+1)</f>
        <v/>
      </c>
      <c r="B120" s="155" t="str">
        <f t="shared" si="1"/>
        <v/>
      </c>
      <c r="C120" s="154" t="str">
        <f t="shared" si="2"/>
        <v/>
      </c>
      <c r="E120" s="153" t="str">
        <f t="shared" si="3"/>
        <v>Giants Hole (Upper Series)</v>
      </c>
      <c r="F120" s="152">
        <f t="shared" si="4"/>
        <v>11875</v>
      </c>
      <c r="G120" s="150"/>
      <c r="H120" s="149" t="str">
        <v>Peak Cavern</v>
      </c>
      <c r="I120" s="166">
        <v>17000</v>
      </c>
      <c r="J120" s="150"/>
      <c r="K120" s="149" t="str">
        <f t="shared" si="5"/>
        <v>Peak Cavern</v>
      </c>
      <c r="L120" s="149" t="str">
        <f t="shared" si="6"/>
        <v>Peak</v>
      </c>
      <c r="M120" s="148">
        <f t="shared" si="7"/>
        <v>17000</v>
      </c>
      <c r="N120" s="161"/>
      <c r="O120" s="161"/>
      <c r="P120" s="161"/>
      <c r="Q120" s="161"/>
      <c r="R120" s="161"/>
      <c r="S120" s="161"/>
      <c r="T120" s="161"/>
      <c r="U120" s="161"/>
      <c r="V120" s="161"/>
      <c r="W120" s="161"/>
      <c r="X120" s="162"/>
      <c r="Y120" s="161"/>
      <c r="Z120" s="161"/>
      <c r="AA120" s="162"/>
      <c r="AB120" s="162"/>
      <c r="AC120" s="161"/>
      <c r="AD120" s="161"/>
      <c r="AE120" s="161"/>
      <c r="AF120" s="160"/>
    </row>
    <row r="121" spans="1:32" ht="16" hidden="1" thickBot="1" x14ac:dyDescent="0.25">
      <c r="A121" s="155" t="str">
        <f>IF(B121="","",MAX(A$110:A120)+1)</f>
        <v/>
      </c>
      <c r="B121" s="155" t="str">
        <f t="shared" si="1"/>
        <v/>
      </c>
      <c r="C121" s="154" t="str">
        <f t="shared" si="2"/>
        <v/>
      </c>
      <c r="E121" s="153" t="str">
        <f t="shared" si="3"/>
        <v>P8 (Entrance Series)</v>
      </c>
      <c r="F121" s="152">
        <f t="shared" si="4"/>
        <v>3745</v>
      </c>
      <c r="G121" s="150"/>
      <c r="H121" s="149" t="str">
        <v xml:space="preserve">Bagshawe </v>
      </c>
      <c r="I121" s="166">
        <v>20500</v>
      </c>
      <c r="J121" s="150"/>
      <c r="K121" s="149" t="str">
        <f t="shared" si="5"/>
        <v xml:space="preserve">Bagshawe </v>
      </c>
      <c r="L121" s="149" t="str">
        <f t="shared" si="6"/>
        <v>Peak</v>
      </c>
      <c r="M121" s="148">
        <f t="shared" si="7"/>
        <v>20500</v>
      </c>
      <c r="N121" s="161"/>
      <c r="O121" s="161"/>
      <c r="P121" s="161"/>
      <c r="Q121" s="161"/>
      <c r="R121" s="161"/>
      <c r="S121" s="161"/>
      <c r="T121" s="161"/>
      <c r="U121" s="161"/>
      <c r="V121" s="161"/>
      <c r="W121" s="161"/>
      <c r="X121" s="162"/>
      <c r="Y121" s="161"/>
      <c r="Z121" s="161"/>
      <c r="AA121" s="162"/>
      <c r="AB121" s="162"/>
      <c r="AC121" s="161"/>
      <c r="AD121" s="161"/>
      <c r="AE121" s="161"/>
      <c r="AF121" s="160"/>
    </row>
    <row r="122" spans="1:32" ht="16" hidden="1" thickBot="1" x14ac:dyDescent="0.25">
      <c r="A122" s="155">
        <f>IF(B122="","",MAX(A$110:A121)+1)</f>
        <v>4</v>
      </c>
      <c r="B122" s="155" t="str">
        <f t="shared" si="1"/>
        <v>Peak Cavern</v>
      </c>
      <c r="C122" s="154">
        <f t="shared" si="2"/>
        <v>17000</v>
      </c>
      <c r="E122" s="153" t="str">
        <f t="shared" si="3"/>
        <v/>
      </c>
      <c r="F122" s="152" t="str">
        <f t="shared" si="4"/>
        <v/>
      </c>
      <c r="G122" s="150"/>
      <c r="H122" s="149" t="str">
        <v/>
      </c>
      <c r="I122" s="166" t="str">
        <v/>
      </c>
      <c r="J122" s="150"/>
      <c r="K122" s="149" t="str">
        <f t="shared" si="5"/>
        <v/>
      </c>
      <c r="L122" s="149" t="str">
        <f t="shared" si="6"/>
        <v/>
      </c>
      <c r="M122" s="148" t="str">
        <f t="shared" si="7"/>
        <v/>
      </c>
      <c r="N122" s="161"/>
      <c r="O122" s="161"/>
      <c r="P122" s="161"/>
      <c r="Q122" s="161"/>
      <c r="R122" s="161"/>
      <c r="S122" s="161"/>
      <c r="T122" s="161"/>
      <c r="U122" s="161"/>
      <c r="V122" s="161"/>
      <c r="W122" s="161"/>
      <c r="X122" s="162"/>
      <c r="Y122" s="161"/>
      <c r="Z122" s="161"/>
      <c r="AA122" s="162"/>
      <c r="AB122" s="162"/>
      <c r="AC122" s="161"/>
      <c r="AD122" s="161"/>
      <c r="AE122" s="161"/>
      <c r="AF122" s="160"/>
    </row>
    <row r="123" spans="1:32" ht="16" hidden="1" thickBot="1" x14ac:dyDescent="0.25">
      <c r="A123" s="155" t="str">
        <f>IF(B123="","",MAX(A$110:A122)+1)</f>
        <v/>
      </c>
      <c r="B123" s="155" t="str">
        <f t="shared" si="1"/>
        <v/>
      </c>
      <c r="C123" s="154" t="str">
        <f t="shared" si="2"/>
        <v/>
      </c>
      <c r="E123" s="153" t="str">
        <f t="shared" si="3"/>
        <v/>
      </c>
      <c r="F123" s="152" t="str">
        <f t="shared" si="4"/>
        <v/>
      </c>
      <c r="G123" s="150"/>
      <c r="H123" s="149" t="str">
        <v/>
      </c>
      <c r="I123" s="166" t="str">
        <v/>
      </c>
      <c r="J123" s="150"/>
      <c r="K123" s="149" t="str">
        <f t="shared" si="5"/>
        <v/>
      </c>
      <c r="L123" s="149" t="str">
        <f t="shared" si="6"/>
        <v/>
      </c>
      <c r="M123" s="148" t="str">
        <f t="shared" si="7"/>
        <v/>
      </c>
      <c r="N123" s="161"/>
      <c r="O123" s="161"/>
      <c r="P123" s="161"/>
      <c r="Q123" s="161"/>
      <c r="R123" s="161"/>
      <c r="S123" s="161"/>
      <c r="T123" s="161"/>
      <c r="U123" s="161"/>
      <c r="V123" s="161"/>
      <c r="W123" s="161"/>
      <c r="X123" s="162"/>
      <c r="Y123" s="161"/>
      <c r="Z123" s="161"/>
      <c r="AA123" s="162"/>
      <c r="AB123" s="162"/>
      <c r="AC123" s="161"/>
      <c r="AD123" s="161"/>
      <c r="AE123" s="161"/>
      <c r="AF123" s="160"/>
    </row>
    <row r="124" spans="1:32" ht="16" hidden="1" thickBot="1" x14ac:dyDescent="0.25">
      <c r="A124" s="155" t="str">
        <f>IF(B124="","",MAX(A$110:A123)+1)</f>
        <v/>
      </c>
      <c r="B124" s="155" t="str">
        <f t="shared" si="1"/>
        <v/>
      </c>
      <c r="C124" s="154" t="str">
        <f t="shared" si="2"/>
        <v/>
      </c>
      <c r="E124" s="153" t="str">
        <f t="shared" si="3"/>
        <v/>
      </c>
      <c r="F124" s="152" t="str">
        <f t="shared" si="4"/>
        <v/>
      </c>
      <c r="G124" s="150"/>
      <c r="H124" s="149" t="str">
        <v/>
      </c>
      <c r="I124" s="166" t="str">
        <v/>
      </c>
      <c r="J124" s="150"/>
      <c r="K124" s="149" t="str">
        <f t="shared" si="5"/>
        <v/>
      </c>
      <c r="L124" s="149" t="str">
        <f t="shared" si="6"/>
        <v/>
      </c>
      <c r="M124" s="148" t="str">
        <f t="shared" si="7"/>
        <v/>
      </c>
      <c r="N124" s="161"/>
      <c r="O124" s="161"/>
      <c r="P124" s="161"/>
      <c r="Q124" s="161"/>
      <c r="R124" s="161"/>
      <c r="S124" s="161"/>
      <c r="T124" s="161"/>
      <c r="U124" s="161"/>
      <c r="V124" s="161"/>
      <c r="W124" s="161"/>
      <c r="X124" s="162"/>
      <c r="Y124" s="161"/>
      <c r="Z124" s="161"/>
      <c r="AA124" s="162"/>
      <c r="AB124" s="162"/>
      <c r="AC124" s="161"/>
      <c r="AD124" s="161"/>
      <c r="AE124" s="161"/>
      <c r="AF124" s="160"/>
    </row>
    <row r="125" spans="1:32" ht="16" hidden="1" thickBot="1" x14ac:dyDescent="0.25">
      <c r="A125" s="155" t="str">
        <f>IF(B125="","",MAX(A$110:A124)+1)</f>
        <v/>
      </c>
      <c r="B125" s="155" t="str">
        <f t="shared" si="1"/>
        <v/>
      </c>
      <c r="C125" s="154" t="str">
        <f t="shared" si="2"/>
        <v/>
      </c>
      <c r="E125" s="153" t="str">
        <f t="shared" si="3"/>
        <v/>
      </c>
      <c r="F125" s="152" t="str">
        <f t="shared" si="4"/>
        <v/>
      </c>
      <c r="G125" s="150"/>
      <c r="H125" s="149" t="str">
        <v/>
      </c>
      <c r="I125" s="166" t="str">
        <v/>
      </c>
      <c r="J125" s="150"/>
      <c r="K125" s="149" t="str">
        <f t="shared" si="5"/>
        <v/>
      </c>
      <c r="L125" s="149" t="str">
        <f t="shared" si="6"/>
        <v/>
      </c>
      <c r="M125" s="148" t="str">
        <f t="shared" si="7"/>
        <v/>
      </c>
      <c r="N125" s="161"/>
      <c r="O125" s="161"/>
      <c r="P125" s="161"/>
      <c r="Q125" s="161"/>
      <c r="R125" s="161"/>
      <c r="S125" s="161"/>
      <c r="T125" s="161"/>
      <c r="U125" s="161"/>
      <c r="V125" s="161"/>
      <c r="W125" s="161"/>
      <c r="X125" s="162"/>
      <c r="Y125" s="161"/>
      <c r="Z125" s="161"/>
      <c r="AA125" s="162"/>
      <c r="AB125" s="162"/>
      <c r="AC125" s="161"/>
      <c r="AD125" s="161"/>
      <c r="AE125" s="161"/>
      <c r="AF125" s="160"/>
    </row>
    <row r="126" spans="1:32" ht="16" hidden="1" thickBot="1" x14ac:dyDescent="0.25">
      <c r="A126" s="155">
        <f>IF(B126="","",MAX(A$110:A125)+1)</f>
        <v>5</v>
      </c>
      <c r="B126" s="155" t="str">
        <f t="shared" si="1"/>
        <v xml:space="preserve">Giants Hole </v>
      </c>
      <c r="C126" s="154">
        <f t="shared" si="2"/>
        <v>14850</v>
      </c>
      <c r="E126" s="153" t="str">
        <f t="shared" si="3"/>
        <v/>
      </c>
      <c r="F126" s="152" t="str">
        <f t="shared" si="4"/>
        <v/>
      </c>
      <c r="G126" s="150"/>
      <c r="H126" s="149" t="str">
        <v/>
      </c>
      <c r="I126" s="166" t="str">
        <v/>
      </c>
      <c r="J126" s="150"/>
      <c r="K126" s="149" t="str">
        <f t="shared" si="5"/>
        <v/>
      </c>
      <c r="L126" s="149" t="str">
        <f t="shared" si="6"/>
        <v/>
      </c>
      <c r="M126" s="148" t="str">
        <f t="shared" si="7"/>
        <v/>
      </c>
      <c r="N126" s="161"/>
      <c r="O126" s="161"/>
      <c r="P126" s="161"/>
      <c r="Q126" s="161"/>
      <c r="R126" s="161"/>
      <c r="S126" s="161"/>
      <c r="T126" s="161"/>
      <c r="U126" s="161"/>
      <c r="V126" s="161"/>
      <c r="W126" s="161"/>
      <c r="X126" s="162"/>
      <c r="Y126" s="161"/>
      <c r="Z126" s="161"/>
      <c r="AA126" s="162"/>
      <c r="AB126" s="162"/>
      <c r="AC126" s="161"/>
      <c r="AD126" s="161"/>
      <c r="AE126" s="161"/>
      <c r="AF126" s="160"/>
    </row>
    <row r="127" spans="1:32" ht="16" hidden="1" thickBot="1" x14ac:dyDescent="0.25">
      <c r="A127" s="155" t="str">
        <f>IF(B127="","",MAX(A$110:A126)+1)</f>
        <v/>
      </c>
      <c r="B127" s="155" t="str">
        <f t="shared" si="1"/>
        <v/>
      </c>
      <c r="C127" s="154" t="str">
        <f t="shared" si="2"/>
        <v/>
      </c>
      <c r="E127" s="153" t="str">
        <f t="shared" si="3"/>
        <v/>
      </c>
      <c r="F127" s="152" t="str">
        <f t="shared" si="4"/>
        <v/>
      </c>
      <c r="G127" s="150"/>
      <c r="H127" s="149" t="str">
        <v/>
      </c>
      <c r="I127" s="166" t="str">
        <v/>
      </c>
      <c r="J127" s="150"/>
      <c r="K127" s="149" t="str">
        <f t="shared" si="5"/>
        <v/>
      </c>
      <c r="L127" s="149" t="str">
        <f t="shared" si="6"/>
        <v/>
      </c>
      <c r="M127" s="148" t="str">
        <f t="shared" si="7"/>
        <v/>
      </c>
      <c r="N127" s="161"/>
      <c r="O127" s="161"/>
      <c r="P127" s="161"/>
      <c r="Q127" s="161"/>
      <c r="R127" s="161"/>
      <c r="S127" s="161"/>
      <c r="T127" s="161"/>
      <c r="U127" s="161"/>
      <c r="V127" s="161"/>
      <c r="W127" s="161"/>
      <c r="X127" s="162"/>
      <c r="Y127" s="161"/>
      <c r="Z127" s="161"/>
      <c r="AA127" s="162"/>
      <c r="AB127" s="162"/>
      <c r="AC127" s="161"/>
      <c r="AD127" s="161"/>
      <c r="AE127" s="161"/>
      <c r="AF127" s="160"/>
    </row>
    <row r="128" spans="1:32" ht="16" hidden="1" thickBot="1" x14ac:dyDescent="0.25">
      <c r="A128" s="155" t="str">
        <f>IF(B128="","",MAX(A$110:A127)+1)</f>
        <v/>
      </c>
      <c r="B128" s="155" t="str">
        <f t="shared" si="1"/>
        <v/>
      </c>
      <c r="C128" s="154" t="str">
        <f t="shared" si="2"/>
        <v/>
      </c>
      <c r="E128" s="153" t="str">
        <f t="shared" si="3"/>
        <v/>
      </c>
      <c r="F128" s="152" t="str">
        <f t="shared" si="4"/>
        <v/>
      </c>
      <c r="G128" s="150"/>
      <c r="H128" s="149" t="str">
        <v/>
      </c>
      <c r="I128" s="166" t="str">
        <v/>
      </c>
      <c r="J128" s="150"/>
      <c r="K128" s="149" t="str">
        <f t="shared" si="5"/>
        <v/>
      </c>
      <c r="L128" s="149" t="str">
        <f t="shared" si="6"/>
        <v/>
      </c>
      <c r="M128" s="148" t="str">
        <f t="shared" si="7"/>
        <v/>
      </c>
      <c r="N128" s="161"/>
      <c r="O128" s="161"/>
      <c r="P128" s="161"/>
      <c r="Q128" s="161"/>
      <c r="R128" s="161"/>
      <c r="S128" s="161"/>
      <c r="T128" s="161"/>
      <c r="U128" s="161"/>
      <c r="V128" s="161"/>
      <c r="W128" s="161"/>
      <c r="X128" s="162"/>
      <c r="Y128" s="161"/>
      <c r="Z128" s="161"/>
      <c r="AA128" s="162"/>
      <c r="AB128" s="162"/>
      <c r="AC128" s="161"/>
      <c r="AD128" s="161"/>
      <c r="AE128" s="161"/>
      <c r="AF128" s="160"/>
    </row>
    <row r="129" spans="1:32" ht="16" hidden="1" thickBot="1" x14ac:dyDescent="0.25">
      <c r="A129" s="155" t="str">
        <f>IF(B129="","",MAX(A$110:A128)+1)</f>
        <v/>
      </c>
      <c r="B129" s="155" t="str">
        <f t="shared" si="1"/>
        <v/>
      </c>
      <c r="C129" s="154" t="str">
        <f t="shared" si="2"/>
        <v/>
      </c>
      <c r="E129" s="153" t="str">
        <f t="shared" si="3"/>
        <v/>
      </c>
      <c r="F129" s="152" t="str">
        <f t="shared" si="4"/>
        <v/>
      </c>
      <c r="G129" s="150"/>
      <c r="H129" s="149" t="str">
        <v/>
      </c>
      <c r="I129" s="166" t="str">
        <v/>
      </c>
      <c r="J129" s="150"/>
      <c r="K129" s="149" t="str">
        <f t="shared" si="5"/>
        <v/>
      </c>
      <c r="L129" s="149" t="str">
        <f t="shared" si="6"/>
        <v/>
      </c>
      <c r="M129" s="148" t="str">
        <f t="shared" si="7"/>
        <v/>
      </c>
      <c r="N129" s="161"/>
      <c r="O129" s="161"/>
      <c r="P129" s="161"/>
      <c r="Q129" s="161"/>
      <c r="R129" s="161"/>
      <c r="S129" s="161"/>
      <c r="T129" s="161"/>
      <c r="U129" s="161"/>
      <c r="V129" s="161"/>
      <c r="W129" s="161"/>
      <c r="X129" s="162"/>
      <c r="Y129" s="161"/>
      <c r="Z129" s="161"/>
      <c r="AA129" s="162"/>
      <c r="AB129" s="162"/>
      <c r="AC129" s="161"/>
      <c r="AD129" s="161"/>
      <c r="AE129" s="161"/>
      <c r="AF129" s="160"/>
    </row>
    <row r="130" spans="1:32" ht="16" hidden="1" thickBot="1" x14ac:dyDescent="0.25">
      <c r="A130" s="155" t="str">
        <f>IF(B130="","",MAX(A$110:A129)+1)</f>
        <v/>
      </c>
      <c r="B130" s="155" t="str">
        <f t="shared" si="1"/>
        <v/>
      </c>
      <c r="C130" s="154" t="str">
        <f t="shared" si="2"/>
        <v/>
      </c>
      <c r="E130" s="153" t="str">
        <f t="shared" si="3"/>
        <v/>
      </c>
      <c r="F130" s="152" t="str">
        <f t="shared" si="4"/>
        <v/>
      </c>
      <c r="G130" s="150"/>
      <c r="H130" s="149" t="str">
        <v/>
      </c>
      <c r="I130" s="166" t="str">
        <v/>
      </c>
      <c r="J130" s="150"/>
      <c r="K130" s="149" t="str">
        <f t="shared" si="5"/>
        <v/>
      </c>
      <c r="L130" s="149" t="str">
        <f t="shared" si="6"/>
        <v/>
      </c>
      <c r="M130" s="148" t="str">
        <f t="shared" si="7"/>
        <v/>
      </c>
      <c r="N130" s="161"/>
      <c r="O130" s="161"/>
      <c r="P130" s="161"/>
      <c r="Q130" s="161"/>
      <c r="R130" s="161"/>
      <c r="S130" s="161"/>
      <c r="T130" s="161"/>
      <c r="U130" s="161"/>
      <c r="V130" s="161"/>
      <c r="W130" s="161"/>
      <c r="X130" s="162"/>
      <c r="Y130" s="161"/>
      <c r="Z130" s="161"/>
      <c r="AA130" s="162"/>
      <c r="AB130" s="162"/>
      <c r="AC130" s="161"/>
      <c r="AD130" s="161"/>
      <c r="AE130" s="161"/>
      <c r="AF130" s="160"/>
    </row>
    <row r="131" spans="1:32" ht="16" hidden="1" thickBot="1" x14ac:dyDescent="0.25">
      <c r="A131" s="155">
        <f>IF(B131="","",MAX(A$110:A130)+1)</f>
        <v>6</v>
      </c>
      <c r="B131" s="155" t="str">
        <f t="shared" si="1"/>
        <v>Ashford Black Marble Mine</v>
      </c>
      <c r="C131" s="154">
        <f t="shared" si="2"/>
        <v>1600</v>
      </c>
      <c r="E131" s="153" t="str">
        <f t="shared" si="3"/>
        <v/>
      </c>
      <c r="F131" s="152" t="str">
        <f t="shared" si="4"/>
        <v/>
      </c>
      <c r="G131" s="150"/>
      <c r="H131" s="149" t="str">
        <v/>
      </c>
      <c r="I131" s="166" t="str">
        <v/>
      </c>
      <c r="J131" s="150"/>
      <c r="K131" s="149" t="str">
        <f t="shared" si="5"/>
        <v/>
      </c>
      <c r="L131" s="149" t="str">
        <f t="shared" si="6"/>
        <v/>
      </c>
      <c r="M131" s="148" t="str">
        <f t="shared" si="7"/>
        <v/>
      </c>
      <c r="N131" s="161"/>
      <c r="O131" s="161"/>
      <c r="P131" s="161"/>
      <c r="Q131" s="161"/>
      <c r="R131" s="161"/>
      <c r="S131" s="161"/>
      <c r="T131" s="161"/>
      <c r="U131" s="161"/>
      <c r="V131" s="161"/>
      <c r="W131" s="161"/>
      <c r="X131" s="162"/>
      <c r="Y131" s="161"/>
      <c r="Z131" s="161"/>
      <c r="AA131" s="162"/>
      <c r="AB131" s="162"/>
      <c r="AC131" s="161"/>
      <c r="AD131" s="161"/>
      <c r="AE131" s="161"/>
      <c r="AF131" s="160"/>
    </row>
    <row r="132" spans="1:32" ht="16" hidden="1" thickBot="1" x14ac:dyDescent="0.25">
      <c r="A132" s="155" t="str">
        <f>IF(B132="","",MAX(A$110:A131)+1)</f>
        <v/>
      </c>
      <c r="B132" s="155" t="str">
        <f t="shared" si="1"/>
        <v/>
      </c>
      <c r="C132" s="154" t="str">
        <f t="shared" si="2"/>
        <v/>
      </c>
      <c r="E132" s="153" t="str">
        <f t="shared" si="3"/>
        <v/>
      </c>
      <c r="F132" s="152" t="str">
        <f t="shared" si="4"/>
        <v/>
      </c>
      <c r="G132" s="150"/>
      <c r="H132" s="149" t="str">
        <v/>
      </c>
      <c r="I132" s="166" t="str">
        <v/>
      </c>
      <c r="J132" s="150"/>
      <c r="K132" s="149" t="str">
        <f t="shared" si="5"/>
        <v/>
      </c>
      <c r="L132" s="149" t="str">
        <f t="shared" si="6"/>
        <v/>
      </c>
      <c r="M132" s="148" t="str">
        <f t="shared" si="7"/>
        <v/>
      </c>
      <c r="N132" s="161"/>
      <c r="O132" s="161"/>
      <c r="P132" s="161"/>
      <c r="Q132" s="161"/>
      <c r="R132" s="161"/>
      <c r="S132" s="161"/>
      <c r="T132" s="161"/>
      <c r="U132" s="161"/>
      <c r="V132" s="161"/>
      <c r="W132" s="161"/>
      <c r="X132" s="162"/>
      <c r="Y132" s="161"/>
      <c r="Z132" s="161"/>
      <c r="AA132" s="162"/>
      <c r="AB132" s="162"/>
      <c r="AC132" s="161"/>
      <c r="AD132" s="161"/>
      <c r="AE132" s="161"/>
      <c r="AF132" s="160"/>
    </row>
    <row r="133" spans="1:32" ht="16" hidden="1" thickBot="1" x14ac:dyDescent="0.25">
      <c r="A133" s="155">
        <f>IF(B133="","",MAX(A$110:A132)+1)</f>
        <v>7</v>
      </c>
      <c r="B133" s="155" t="str">
        <f t="shared" si="1"/>
        <v>Mouldridge Mine</v>
      </c>
      <c r="C133" s="154">
        <f t="shared" si="2"/>
        <v>293.33333333333331</v>
      </c>
      <c r="E133" s="153" t="str">
        <f t="shared" si="3"/>
        <v/>
      </c>
      <c r="F133" s="152" t="str">
        <f t="shared" si="4"/>
        <v/>
      </c>
      <c r="G133" s="150"/>
      <c r="H133" s="149" t="str">
        <v/>
      </c>
      <c r="I133" s="166" t="str">
        <v/>
      </c>
      <c r="J133" s="150"/>
      <c r="K133" s="149" t="str">
        <f t="shared" si="5"/>
        <v/>
      </c>
      <c r="L133" s="149" t="str">
        <f t="shared" si="6"/>
        <v/>
      </c>
      <c r="M133" s="148" t="str">
        <f t="shared" si="7"/>
        <v/>
      </c>
      <c r="N133" s="161"/>
      <c r="O133" s="161"/>
      <c r="P133" s="161"/>
      <c r="Q133" s="161"/>
      <c r="R133" s="161"/>
      <c r="S133" s="161"/>
      <c r="T133" s="161"/>
      <c r="U133" s="161"/>
      <c r="V133" s="161"/>
      <c r="W133" s="161"/>
      <c r="X133" s="162"/>
      <c r="Y133" s="161"/>
      <c r="Z133" s="161"/>
      <c r="AA133" s="162"/>
      <c r="AB133" s="162"/>
      <c r="AC133" s="161"/>
      <c r="AD133" s="161"/>
      <c r="AE133" s="161"/>
      <c r="AF133" s="160"/>
    </row>
    <row r="134" spans="1:32" ht="16" hidden="1" thickBot="1" x14ac:dyDescent="0.25">
      <c r="A134" s="155" t="str">
        <f>IF(B134="","",MAX(A$110:A133)+1)</f>
        <v/>
      </c>
      <c r="B134" s="155" t="str">
        <f t="shared" si="1"/>
        <v/>
      </c>
      <c r="C134" s="154" t="str">
        <f t="shared" si="2"/>
        <v/>
      </c>
      <c r="E134" s="153" t="str">
        <f t="shared" si="3"/>
        <v/>
      </c>
      <c r="F134" s="152" t="str">
        <f t="shared" si="4"/>
        <v/>
      </c>
      <c r="G134" s="150"/>
      <c r="H134" s="149" t="str">
        <v/>
      </c>
      <c r="I134" s="166" t="str">
        <v/>
      </c>
      <c r="J134" s="150"/>
      <c r="K134" s="149" t="str">
        <f t="shared" si="5"/>
        <v/>
      </c>
      <c r="L134" s="149" t="str">
        <f t="shared" si="6"/>
        <v/>
      </c>
      <c r="M134" s="148" t="str">
        <f t="shared" si="7"/>
        <v/>
      </c>
      <c r="N134" s="161"/>
      <c r="O134" s="161"/>
      <c r="P134" s="161"/>
      <c r="Q134" s="161"/>
      <c r="R134" s="161"/>
      <c r="S134" s="161"/>
      <c r="T134" s="161"/>
      <c r="U134" s="161"/>
      <c r="V134" s="161"/>
      <c r="W134" s="161"/>
      <c r="X134" s="162"/>
      <c r="Y134" s="161"/>
      <c r="Z134" s="161"/>
      <c r="AA134" s="162"/>
      <c r="AB134" s="162"/>
      <c r="AC134" s="161"/>
      <c r="AD134" s="161"/>
      <c r="AE134" s="161"/>
      <c r="AF134" s="160"/>
    </row>
    <row r="135" spans="1:32" ht="16" hidden="1" thickBot="1" x14ac:dyDescent="0.25">
      <c r="A135" s="155">
        <f>IF(B135="","",MAX(A$110:A134)+1)</f>
        <v>8</v>
      </c>
      <c r="B135" s="155" t="str">
        <f t="shared" si="1"/>
        <v>Suicide Cave</v>
      </c>
      <c r="C135" s="154">
        <f t="shared" si="2"/>
        <v>3300</v>
      </c>
      <c r="E135" s="153" t="str">
        <f t="shared" si="3"/>
        <v/>
      </c>
      <c r="F135" s="152" t="str">
        <f t="shared" si="4"/>
        <v/>
      </c>
      <c r="G135" s="150"/>
      <c r="H135" s="149" t="str">
        <v/>
      </c>
      <c r="I135" s="166" t="str">
        <v/>
      </c>
      <c r="J135" s="150"/>
      <c r="K135" s="149" t="str">
        <f t="shared" si="5"/>
        <v/>
      </c>
      <c r="L135" s="149" t="str">
        <f t="shared" si="6"/>
        <v/>
      </c>
      <c r="M135" s="148" t="str">
        <f t="shared" si="7"/>
        <v/>
      </c>
      <c r="N135" s="161"/>
      <c r="O135" s="161"/>
      <c r="P135" s="161"/>
      <c r="Q135" s="161"/>
      <c r="R135" s="161"/>
      <c r="S135" s="161"/>
      <c r="T135" s="161"/>
      <c r="U135" s="161"/>
      <c r="V135" s="161"/>
      <c r="W135" s="161"/>
      <c r="X135" s="162"/>
      <c r="Y135" s="161"/>
      <c r="Z135" s="161"/>
      <c r="AA135" s="162"/>
      <c r="AB135" s="162"/>
      <c r="AC135" s="161"/>
      <c r="AD135" s="161"/>
      <c r="AE135" s="161"/>
      <c r="AF135" s="160"/>
    </row>
    <row r="136" spans="1:32" ht="16" hidden="1" thickBot="1" x14ac:dyDescent="0.25">
      <c r="A136" s="155">
        <f>IF(B136="","",MAX(A$110:A135)+1)</f>
        <v>9</v>
      </c>
      <c r="B136" s="155" t="str">
        <f t="shared" si="1"/>
        <v>Carlswark (Ecl Stalactite Passage)</v>
      </c>
      <c r="C136" s="154">
        <f t="shared" si="2"/>
        <v>2010</v>
      </c>
      <c r="E136" s="153" t="str">
        <f t="shared" si="3"/>
        <v/>
      </c>
      <c r="F136" s="152" t="str">
        <f t="shared" si="4"/>
        <v/>
      </c>
      <c r="G136" s="150"/>
      <c r="H136" s="149" t="str">
        <v/>
      </c>
      <c r="I136" s="166" t="str">
        <v/>
      </c>
      <c r="J136" s="150"/>
      <c r="K136" s="149" t="str">
        <f t="shared" si="5"/>
        <v/>
      </c>
      <c r="L136" s="149" t="str">
        <f t="shared" si="6"/>
        <v/>
      </c>
      <c r="M136" s="148" t="str">
        <f t="shared" si="7"/>
        <v/>
      </c>
      <c r="N136" s="161"/>
      <c r="O136" s="161"/>
      <c r="P136" s="161"/>
      <c r="Q136" s="161"/>
      <c r="R136" s="161"/>
      <c r="S136" s="161"/>
      <c r="T136" s="161"/>
      <c r="U136" s="161"/>
      <c r="V136" s="161"/>
      <c r="W136" s="161"/>
      <c r="X136" s="162"/>
      <c r="Y136" s="161"/>
      <c r="Z136" s="161"/>
      <c r="AA136" s="162"/>
      <c r="AB136" s="162"/>
      <c r="AC136" s="161"/>
      <c r="AD136" s="161"/>
      <c r="AE136" s="161"/>
      <c r="AF136" s="160"/>
    </row>
    <row r="137" spans="1:32" ht="16" hidden="1" thickBot="1" x14ac:dyDescent="0.25">
      <c r="A137" s="155" t="str">
        <f>IF(B137="","",MAX(A$110:A136)+1)</f>
        <v/>
      </c>
      <c r="B137" s="155" t="str">
        <f t="shared" si="1"/>
        <v/>
      </c>
      <c r="C137" s="154" t="str">
        <f t="shared" si="2"/>
        <v/>
      </c>
      <c r="E137" s="153" t="str">
        <f t="shared" si="3"/>
        <v/>
      </c>
      <c r="F137" s="152" t="str">
        <f t="shared" si="4"/>
        <v/>
      </c>
      <c r="G137" s="150"/>
      <c r="H137" s="149" t="str">
        <v/>
      </c>
      <c r="I137" s="165" t="str">
        <v/>
      </c>
      <c r="J137" s="150"/>
      <c r="K137" s="149" t="str">
        <f t="shared" si="5"/>
        <v/>
      </c>
      <c r="L137" s="149" t="str">
        <f t="shared" si="6"/>
        <v/>
      </c>
      <c r="M137" s="148" t="str">
        <f t="shared" si="7"/>
        <v/>
      </c>
      <c r="N137" s="161"/>
      <c r="O137" s="161"/>
      <c r="P137" s="161"/>
      <c r="Q137" s="161"/>
      <c r="R137" s="161"/>
      <c r="S137" s="161"/>
      <c r="T137" s="161"/>
      <c r="U137" s="161"/>
      <c r="V137" s="161"/>
      <c r="W137" s="161"/>
      <c r="X137" s="162"/>
      <c r="Y137" s="161"/>
      <c r="Z137" s="161"/>
      <c r="AA137" s="162"/>
      <c r="AB137" s="162"/>
      <c r="AC137" s="161"/>
      <c r="AD137" s="161"/>
      <c r="AE137" s="161"/>
      <c r="AF137" s="160"/>
    </row>
    <row r="138" spans="1:32" ht="16" hidden="1" thickBot="1" x14ac:dyDescent="0.25">
      <c r="A138" s="155" t="str">
        <f>IF(B138="","",MAX(A$110:A137)+1)</f>
        <v/>
      </c>
      <c r="B138" s="155" t="str">
        <f t="shared" si="1"/>
        <v/>
      </c>
      <c r="C138" s="154" t="str">
        <f t="shared" si="2"/>
        <v/>
      </c>
      <c r="E138" s="153" t="str">
        <f t="shared" si="3"/>
        <v/>
      </c>
      <c r="F138" s="152" t="str">
        <f t="shared" si="4"/>
        <v/>
      </c>
      <c r="G138" s="150"/>
      <c r="H138" s="149" t="str">
        <v/>
      </c>
      <c r="I138" s="165" t="str">
        <v/>
      </c>
      <c r="J138" s="150"/>
      <c r="K138" s="149" t="str">
        <f t="shared" si="5"/>
        <v/>
      </c>
      <c r="L138" s="149" t="str">
        <f t="shared" si="6"/>
        <v/>
      </c>
      <c r="M138" s="148" t="str">
        <f t="shared" si="7"/>
        <v/>
      </c>
      <c r="N138" s="161"/>
      <c r="O138" s="161"/>
      <c r="P138" s="161"/>
      <c r="Q138" s="161"/>
      <c r="R138" s="161"/>
      <c r="S138" s="161"/>
      <c r="T138" s="161"/>
      <c r="U138" s="161"/>
      <c r="V138" s="161"/>
      <c r="W138" s="161"/>
      <c r="X138" s="162"/>
      <c r="Y138" s="161"/>
      <c r="Z138" s="161"/>
      <c r="AA138" s="162"/>
      <c r="AB138" s="162"/>
      <c r="AC138" s="161"/>
      <c r="AD138" s="161"/>
      <c r="AE138" s="161"/>
      <c r="AF138" s="160"/>
    </row>
    <row r="139" spans="1:32" ht="16" hidden="1" thickBot="1" x14ac:dyDescent="0.25">
      <c r="A139" s="155">
        <f>IF(B139="","",MAX(A$110:A138)+1)</f>
        <v>10</v>
      </c>
      <c r="B139" s="155" t="str">
        <f t="shared" si="1"/>
        <v>Giants Hole (Upper Series)</v>
      </c>
      <c r="C139" s="154">
        <f t="shared" si="2"/>
        <v>11875</v>
      </c>
      <c r="E139" s="153" t="str">
        <f t="shared" si="3"/>
        <v/>
      </c>
      <c r="F139" s="152" t="str">
        <f t="shared" si="4"/>
        <v/>
      </c>
      <c r="G139" s="150"/>
      <c r="H139" s="149" t="str">
        <v/>
      </c>
      <c r="I139" s="165" t="str">
        <v/>
      </c>
      <c r="J139" s="150"/>
      <c r="K139" s="149" t="str">
        <f t="shared" si="5"/>
        <v/>
      </c>
      <c r="L139" s="149" t="str">
        <f t="shared" si="6"/>
        <v/>
      </c>
      <c r="M139" s="148" t="str">
        <f t="shared" si="7"/>
        <v/>
      </c>
      <c r="N139" s="161"/>
      <c r="O139" s="161"/>
      <c r="P139" s="161"/>
      <c r="Q139" s="161"/>
      <c r="R139" s="161"/>
      <c r="S139" s="161"/>
      <c r="T139" s="161"/>
      <c r="U139" s="161"/>
      <c r="V139" s="161"/>
      <c r="W139" s="161"/>
      <c r="X139" s="162"/>
      <c r="Y139" s="161"/>
      <c r="Z139" s="161"/>
      <c r="AA139" s="162"/>
      <c r="AB139" s="162"/>
      <c r="AC139" s="161"/>
      <c r="AD139" s="161"/>
      <c r="AE139" s="161"/>
      <c r="AF139" s="160"/>
    </row>
    <row r="140" spans="1:32" ht="16" hidden="1" thickBot="1" x14ac:dyDescent="0.25">
      <c r="A140" s="155" t="str">
        <f>IF(B140="","",MAX(A$110:A139)+1)</f>
        <v/>
      </c>
      <c r="B140" s="155" t="str">
        <f t="shared" si="1"/>
        <v/>
      </c>
      <c r="C140" s="154" t="str">
        <f t="shared" si="2"/>
        <v/>
      </c>
      <c r="E140" s="153" t="str">
        <f t="shared" si="3"/>
        <v/>
      </c>
      <c r="F140" s="152" t="str">
        <f t="shared" si="4"/>
        <v/>
      </c>
      <c r="G140" s="150"/>
      <c r="H140" s="149" t="str">
        <v/>
      </c>
      <c r="I140" s="165" t="str">
        <v/>
      </c>
      <c r="J140" s="150"/>
      <c r="K140" s="149" t="str">
        <f t="shared" si="5"/>
        <v/>
      </c>
      <c r="L140" s="149" t="str">
        <f t="shared" si="6"/>
        <v/>
      </c>
      <c r="M140" s="148" t="str">
        <f t="shared" si="7"/>
        <v/>
      </c>
      <c r="N140" s="161"/>
      <c r="O140" s="161"/>
      <c r="P140" s="161"/>
      <c r="Q140" s="161"/>
      <c r="R140" s="161"/>
      <c r="S140" s="161"/>
      <c r="T140" s="161"/>
      <c r="U140" s="161"/>
      <c r="V140" s="161"/>
      <c r="W140" s="161"/>
      <c r="X140" s="162"/>
      <c r="Y140" s="161"/>
      <c r="Z140" s="161"/>
      <c r="AA140" s="162"/>
      <c r="AB140" s="162"/>
      <c r="AC140" s="161"/>
      <c r="AD140" s="161"/>
      <c r="AE140" s="161"/>
      <c r="AF140" s="160"/>
    </row>
    <row r="141" spans="1:32" ht="16" hidden="1" thickBot="1" x14ac:dyDescent="0.25">
      <c r="A141" s="155" t="str">
        <f>IF(B141="","",MAX(A$110:A140)+1)</f>
        <v/>
      </c>
      <c r="B141" s="155" t="str">
        <f t="shared" si="1"/>
        <v/>
      </c>
      <c r="C141" s="154" t="str">
        <f t="shared" si="2"/>
        <v/>
      </c>
      <c r="E141" s="153" t="str">
        <f t="shared" si="3"/>
        <v/>
      </c>
      <c r="F141" s="152" t="str">
        <f t="shared" si="4"/>
        <v/>
      </c>
      <c r="G141" s="150"/>
      <c r="H141" s="149" t="str">
        <v/>
      </c>
      <c r="I141" s="164" t="str">
        <v/>
      </c>
      <c r="J141" s="150"/>
      <c r="K141" s="149" t="str">
        <f t="shared" si="5"/>
        <v/>
      </c>
      <c r="L141" s="149" t="str">
        <f t="shared" si="6"/>
        <v/>
      </c>
      <c r="M141" s="148" t="str">
        <f t="shared" si="7"/>
        <v/>
      </c>
      <c r="N141" s="161"/>
      <c r="O141" s="161"/>
      <c r="P141" s="161"/>
      <c r="Q141" s="161"/>
      <c r="R141" s="161"/>
      <c r="S141" s="161"/>
      <c r="T141" s="161"/>
      <c r="U141" s="161"/>
      <c r="V141" s="161"/>
      <c r="W141" s="161"/>
      <c r="X141" s="162"/>
      <c r="Y141" s="161"/>
      <c r="Z141" s="161"/>
      <c r="AA141" s="162"/>
      <c r="AB141" s="162"/>
      <c r="AC141" s="161"/>
      <c r="AD141" s="161"/>
      <c r="AE141" s="161"/>
      <c r="AF141" s="160"/>
    </row>
    <row r="142" spans="1:32" ht="16" hidden="1" thickBot="1" x14ac:dyDescent="0.25">
      <c r="A142" s="155" t="str">
        <f>IF(B142="","",MAX(A$110:A141)+1)</f>
        <v/>
      </c>
      <c r="B142" s="155" t="str">
        <f t="shared" si="1"/>
        <v/>
      </c>
      <c r="C142" s="154" t="str">
        <f t="shared" si="2"/>
        <v/>
      </c>
      <c r="E142" s="153" t="str">
        <f t="shared" si="3"/>
        <v/>
      </c>
      <c r="F142" s="152" t="str">
        <f t="shared" si="4"/>
        <v/>
      </c>
      <c r="G142" s="150"/>
      <c r="H142" s="149" t="str">
        <v/>
      </c>
      <c r="I142" s="163" t="str">
        <v/>
      </c>
      <c r="J142" s="150"/>
      <c r="K142" s="149" t="str">
        <f t="shared" si="5"/>
        <v/>
      </c>
      <c r="L142" s="149" t="str">
        <f t="shared" si="6"/>
        <v/>
      </c>
      <c r="M142" s="148" t="str">
        <f t="shared" si="7"/>
        <v/>
      </c>
      <c r="N142" s="161"/>
      <c r="O142" s="161"/>
      <c r="P142" s="161"/>
      <c r="Q142" s="161"/>
      <c r="R142" s="161"/>
      <c r="S142" s="161"/>
      <c r="T142" s="161"/>
      <c r="U142" s="161"/>
      <c r="V142" s="161"/>
      <c r="W142" s="161"/>
      <c r="X142" s="162"/>
      <c r="Y142" s="161"/>
      <c r="Z142" s="161"/>
      <c r="AA142" s="162"/>
      <c r="AB142" s="162"/>
      <c r="AC142" s="161"/>
      <c r="AD142" s="161"/>
      <c r="AE142" s="161"/>
      <c r="AF142" s="160"/>
    </row>
    <row r="143" spans="1:32" ht="16" hidden="1" thickBot="1" x14ac:dyDescent="0.25">
      <c r="A143" s="155" t="str">
        <f>IF(B143="","",MAX(A$110:A142)+1)</f>
        <v/>
      </c>
      <c r="B143" s="155" t="str">
        <f t="shared" ref="B143:B174" si="8">IF(E36&gt;0,B36,"")</f>
        <v/>
      </c>
      <c r="C143" s="154" t="str">
        <f t="shared" ref="C143:C174" si="9">IF(E36&gt;0,E36,"")</f>
        <v/>
      </c>
      <c r="E143" s="153" t="str">
        <f t="shared" ref="E143:E174" si="10">IFERROR(INDEX($B$111:$B$210,MATCH(ROW()-ROW($D$110),$A$111:$A$210,0)),"")</f>
        <v/>
      </c>
      <c r="F143" s="152" t="str">
        <f t="shared" ref="F143:F174" si="11">IFERROR(INDEX($C$111:$C$210,MATCH(ROW()-ROW($D$110),$A$111:$A$210,0)),"")</f>
        <v/>
      </c>
      <c r="G143" s="150"/>
      <c r="H143" s="149" t="str">
        <v/>
      </c>
      <c r="I143" s="163" t="str">
        <v/>
      </c>
      <c r="J143" s="150"/>
      <c r="K143" s="149" t="str">
        <f t="shared" ref="K143:K174" si="12">IF(H143&gt;"*",H143,"")</f>
        <v/>
      </c>
      <c r="L143" s="149" t="str">
        <f t="shared" ref="L143:L174" si="13">IF(H143&gt;"*",$B$1,"")</f>
        <v/>
      </c>
      <c r="M143" s="148" t="str">
        <f t="shared" ref="M143:M174" si="14">IF(H143&gt;"*",I143,"")</f>
        <v/>
      </c>
      <c r="N143" s="161"/>
      <c r="O143" s="161"/>
      <c r="P143" s="161"/>
      <c r="Q143" s="161"/>
      <c r="R143" s="161"/>
      <c r="S143" s="161"/>
      <c r="T143" s="161"/>
      <c r="U143" s="161"/>
      <c r="V143" s="161"/>
      <c r="W143" s="161"/>
      <c r="X143" s="162"/>
      <c r="Y143" s="161"/>
      <c r="Z143" s="161"/>
      <c r="AA143" s="162"/>
      <c r="AB143" s="162"/>
      <c r="AC143" s="161"/>
      <c r="AD143" s="161"/>
      <c r="AE143" s="161"/>
      <c r="AF143" s="160"/>
    </row>
    <row r="144" spans="1:32" ht="16" hidden="1" thickBot="1" x14ac:dyDescent="0.25">
      <c r="A144" s="155">
        <f>IF(B144="","",MAX(A$110:A143)+1)</f>
        <v>11</v>
      </c>
      <c r="B144" s="155" t="str">
        <f t="shared" si="8"/>
        <v>P8 (Entrance Series)</v>
      </c>
      <c r="C144" s="154">
        <f t="shared" si="9"/>
        <v>3745</v>
      </c>
      <c r="E144" s="153" t="str">
        <f t="shared" si="10"/>
        <v/>
      </c>
      <c r="F144" s="152" t="str">
        <f t="shared" si="11"/>
        <v/>
      </c>
      <c r="G144" s="150"/>
      <c r="H144" s="149" t="str">
        <v/>
      </c>
      <c r="I144" s="163" t="str">
        <v/>
      </c>
      <c r="J144" s="150"/>
      <c r="K144" s="149" t="str">
        <f t="shared" si="12"/>
        <v/>
      </c>
      <c r="L144" s="149" t="str">
        <f t="shared" si="13"/>
        <v/>
      </c>
      <c r="M144" s="148" t="str">
        <f t="shared" si="14"/>
        <v/>
      </c>
      <c r="N144" s="161"/>
      <c r="O144" s="161"/>
      <c r="P144" s="161"/>
      <c r="Q144" s="161"/>
      <c r="R144" s="161"/>
      <c r="S144" s="161"/>
      <c r="T144" s="161"/>
      <c r="U144" s="161"/>
      <c r="V144" s="161"/>
      <c r="W144" s="161"/>
      <c r="X144" s="162"/>
      <c r="Y144" s="161"/>
      <c r="Z144" s="161"/>
      <c r="AA144" s="162"/>
      <c r="AB144" s="162"/>
      <c r="AC144" s="161"/>
      <c r="AD144" s="161"/>
      <c r="AE144" s="161"/>
      <c r="AF144" s="160"/>
    </row>
    <row r="145" spans="1:32" ht="16" hidden="1" thickBot="1" x14ac:dyDescent="0.25">
      <c r="A145" s="155" t="str">
        <f>IF(B145="","",MAX(A$110:A144)+1)</f>
        <v/>
      </c>
      <c r="B145" s="155" t="str">
        <f t="shared" si="8"/>
        <v/>
      </c>
      <c r="C145" s="154" t="str">
        <f t="shared" si="9"/>
        <v/>
      </c>
      <c r="E145" s="153" t="str">
        <f t="shared" si="10"/>
        <v/>
      </c>
      <c r="F145" s="152" t="str">
        <f t="shared" si="11"/>
        <v/>
      </c>
      <c r="G145" s="150"/>
      <c r="H145" s="149" t="str">
        <v/>
      </c>
      <c r="I145" s="163" t="str">
        <v/>
      </c>
      <c r="J145" s="150"/>
      <c r="K145" s="149" t="str">
        <f t="shared" si="12"/>
        <v/>
      </c>
      <c r="L145" s="149" t="str">
        <f t="shared" si="13"/>
        <v/>
      </c>
      <c r="M145" s="148" t="str">
        <f t="shared" si="14"/>
        <v/>
      </c>
      <c r="N145" s="161"/>
      <c r="O145" s="161"/>
      <c r="P145" s="161"/>
      <c r="Q145" s="161"/>
      <c r="R145" s="161"/>
      <c r="S145" s="161"/>
      <c r="T145" s="161"/>
      <c r="U145" s="161"/>
      <c r="V145" s="161"/>
      <c r="W145" s="161"/>
      <c r="X145" s="162"/>
      <c r="Y145" s="161"/>
      <c r="Z145" s="161"/>
      <c r="AA145" s="162"/>
      <c r="AB145" s="162"/>
      <c r="AC145" s="161"/>
      <c r="AD145" s="161"/>
      <c r="AE145" s="161"/>
      <c r="AF145" s="160"/>
    </row>
    <row r="146" spans="1:32" ht="16" hidden="1" thickBot="1" x14ac:dyDescent="0.25">
      <c r="A146" s="155" t="str">
        <f>IF(B146="","",MAX(A$110:A145)+1)</f>
        <v/>
      </c>
      <c r="B146" s="155" t="str">
        <f t="shared" si="8"/>
        <v/>
      </c>
      <c r="C146" s="154" t="str">
        <f t="shared" si="9"/>
        <v/>
      </c>
      <c r="E146" s="153" t="str">
        <f t="shared" si="10"/>
        <v/>
      </c>
      <c r="F146" s="152" t="str">
        <f t="shared" si="11"/>
        <v/>
      </c>
      <c r="G146" s="150"/>
      <c r="H146" s="149" t="str">
        <v/>
      </c>
      <c r="I146" s="163" t="str">
        <v/>
      </c>
      <c r="J146" s="150"/>
      <c r="K146" s="149" t="str">
        <f t="shared" si="12"/>
        <v/>
      </c>
      <c r="L146" s="149" t="str">
        <f t="shared" si="13"/>
        <v/>
      </c>
      <c r="M146" s="148" t="str">
        <f t="shared" si="14"/>
        <v/>
      </c>
      <c r="N146" s="161"/>
      <c r="O146" s="161"/>
      <c r="P146" s="161"/>
      <c r="Q146" s="161"/>
      <c r="R146" s="161"/>
      <c r="S146" s="161"/>
      <c r="T146" s="161"/>
      <c r="U146" s="161"/>
      <c r="V146" s="161"/>
      <c r="W146" s="161"/>
      <c r="X146" s="162"/>
      <c r="Y146" s="161"/>
      <c r="Z146" s="161"/>
      <c r="AA146" s="162"/>
      <c r="AB146" s="162"/>
      <c r="AC146" s="161"/>
      <c r="AD146" s="161"/>
      <c r="AE146" s="161"/>
      <c r="AF146" s="160"/>
    </row>
    <row r="147" spans="1:32" ht="16" hidden="1" thickBot="1" x14ac:dyDescent="0.25">
      <c r="A147" s="155" t="str">
        <f>IF(B147="","",MAX(A$110:A146)+1)</f>
        <v/>
      </c>
      <c r="B147" s="155" t="str">
        <f t="shared" si="8"/>
        <v/>
      </c>
      <c r="C147" s="154" t="str">
        <f t="shared" si="9"/>
        <v/>
      </c>
      <c r="E147" s="153" t="str">
        <f t="shared" si="10"/>
        <v/>
      </c>
      <c r="F147" s="152" t="str">
        <f t="shared" si="11"/>
        <v/>
      </c>
      <c r="G147" s="150"/>
      <c r="H147" s="149" t="str">
        <v/>
      </c>
      <c r="I147" s="163" t="str">
        <v/>
      </c>
      <c r="J147" s="150"/>
      <c r="K147" s="149" t="str">
        <f t="shared" si="12"/>
        <v/>
      </c>
      <c r="L147" s="149" t="str">
        <f t="shared" si="13"/>
        <v/>
      </c>
      <c r="M147" s="148" t="str">
        <f t="shared" si="14"/>
        <v/>
      </c>
      <c r="N147" s="161"/>
      <c r="O147" s="161"/>
      <c r="P147" s="161"/>
      <c r="Q147" s="161"/>
      <c r="R147" s="161"/>
      <c r="S147" s="161"/>
      <c r="T147" s="161"/>
      <c r="U147" s="161"/>
      <c r="V147" s="161"/>
      <c r="W147" s="161"/>
      <c r="X147" s="162"/>
      <c r="Y147" s="161"/>
      <c r="Z147" s="161"/>
      <c r="AA147" s="162"/>
      <c r="AB147" s="162"/>
      <c r="AC147" s="161"/>
      <c r="AD147" s="161"/>
      <c r="AE147" s="161"/>
      <c r="AF147" s="160"/>
    </row>
    <row r="148" spans="1:32" ht="16" hidden="1" thickBot="1" x14ac:dyDescent="0.25">
      <c r="A148" s="155" t="str">
        <f>IF(B148="","",MAX(A$110:A147)+1)</f>
        <v/>
      </c>
      <c r="B148" s="155" t="str">
        <f t="shared" si="8"/>
        <v/>
      </c>
      <c r="C148" s="154" t="str">
        <f t="shared" si="9"/>
        <v/>
      </c>
      <c r="E148" s="153" t="str">
        <f t="shared" si="10"/>
        <v/>
      </c>
      <c r="F148" s="152" t="str">
        <f t="shared" si="11"/>
        <v/>
      </c>
      <c r="G148" s="150"/>
      <c r="H148" s="149" t="str">
        <v/>
      </c>
      <c r="I148" s="163" t="str">
        <v/>
      </c>
      <c r="J148" s="150"/>
      <c r="K148" s="149" t="str">
        <f t="shared" si="12"/>
        <v/>
      </c>
      <c r="L148" s="149" t="str">
        <f t="shared" si="13"/>
        <v/>
      </c>
      <c r="M148" s="148" t="str">
        <f t="shared" si="14"/>
        <v/>
      </c>
      <c r="N148" s="161"/>
      <c r="O148" s="161"/>
      <c r="P148" s="161"/>
      <c r="Q148" s="161"/>
      <c r="R148" s="161"/>
      <c r="S148" s="161"/>
      <c r="T148" s="161"/>
      <c r="U148" s="161"/>
      <c r="V148" s="161"/>
      <c r="W148" s="161"/>
      <c r="X148" s="162"/>
      <c r="Y148" s="161"/>
      <c r="Z148" s="161"/>
      <c r="AA148" s="162"/>
      <c r="AB148" s="162"/>
      <c r="AC148" s="161"/>
      <c r="AD148" s="161"/>
      <c r="AE148" s="161"/>
      <c r="AF148" s="160"/>
    </row>
    <row r="149" spans="1:32" ht="16" hidden="1" thickBot="1" x14ac:dyDescent="0.25">
      <c r="A149" s="155" t="str">
        <f>IF(B149="","",MAX(A$110:A148)+1)</f>
        <v/>
      </c>
      <c r="B149" s="155" t="str">
        <f t="shared" si="8"/>
        <v/>
      </c>
      <c r="C149" s="154" t="str">
        <f t="shared" si="9"/>
        <v/>
      </c>
      <c r="E149" s="153" t="str">
        <f t="shared" si="10"/>
        <v/>
      </c>
      <c r="F149" s="152" t="str">
        <f t="shared" si="11"/>
        <v/>
      </c>
      <c r="G149" s="150"/>
      <c r="H149" s="149" t="str">
        <v/>
      </c>
      <c r="I149" s="163" t="str">
        <v/>
      </c>
      <c r="J149" s="150"/>
      <c r="K149" s="149" t="str">
        <f t="shared" si="12"/>
        <v/>
      </c>
      <c r="L149" s="149" t="str">
        <f t="shared" si="13"/>
        <v/>
      </c>
      <c r="M149" s="148" t="str">
        <f t="shared" si="14"/>
        <v/>
      </c>
      <c r="N149" s="161"/>
      <c r="O149" s="161"/>
      <c r="P149" s="161"/>
      <c r="Q149" s="161"/>
      <c r="R149" s="161"/>
      <c r="S149" s="161"/>
      <c r="T149" s="161"/>
      <c r="U149" s="161"/>
      <c r="V149" s="161"/>
      <c r="W149" s="161"/>
      <c r="X149" s="162"/>
      <c r="Y149" s="161"/>
      <c r="Z149" s="161"/>
      <c r="AA149" s="162"/>
      <c r="AB149" s="162"/>
      <c r="AC149" s="161"/>
      <c r="AD149" s="161"/>
      <c r="AE149" s="161"/>
      <c r="AF149" s="160"/>
    </row>
    <row r="150" spans="1:32" ht="16" hidden="1" thickBot="1" x14ac:dyDescent="0.25">
      <c r="A150" s="155" t="str">
        <f>IF(B150="","",MAX(A$110:A149)+1)</f>
        <v/>
      </c>
      <c r="B150" s="155" t="str">
        <f t="shared" si="8"/>
        <v/>
      </c>
      <c r="C150" s="154" t="str">
        <f t="shared" si="9"/>
        <v/>
      </c>
      <c r="E150" s="153" t="str">
        <f t="shared" si="10"/>
        <v/>
      </c>
      <c r="F150" s="152" t="str">
        <f t="shared" si="11"/>
        <v/>
      </c>
      <c r="G150" s="150"/>
      <c r="H150" s="149" t="str">
        <v/>
      </c>
      <c r="I150" s="163" t="str">
        <v/>
      </c>
      <c r="J150" s="150"/>
      <c r="K150" s="149" t="str">
        <f t="shared" si="12"/>
        <v/>
      </c>
      <c r="L150" s="149" t="str">
        <f t="shared" si="13"/>
        <v/>
      </c>
      <c r="M150" s="148" t="str">
        <f t="shared" si="14"/>
        <v/>
      </c>
      <c r="N150" s="161"/>
      <c r="O150" s="161"/>
      <c r="P150" s="161"/>
      <c r="Q150" s="161"/>
      <c r="R150" s="161"/>
      <c r="S150" s="161"/>
      <c r="T150" s="161"/>
      <c r="U150" s="161"/>
      <c r="V150" s="161"/>
      <c r="W150" s="161"/>
      <c r="X150" s="162"/>
      <c r="Y150" s="161"/>
      <c r="Z150" s="161"/>
      <c r="AA150" s="162"/>
      <c r="AB150" s="162"/>
      <c r="AC150" s="161"/>
      <c r="AD150" s="161"/>
      <c r="AE150" s="161"/>
      <c r="AF150" s="160"/>
    </row>
    <row r="151" spans="1:32" ht="16" hidden="1" thickBot="1" x14ac:dyDescent="0.25">
      <c r="A151" s="155" t="str">
        <f>IF(B151="","",MAX(A$110:A150)+1)</f>
        <v/>
      </c>
      <c r="B151" s="155" t="str">
        <f t="shared" si="8"/>
        <v/>
      </c>
      <c r="C151" s="154" t="str">
        <f t="shared" si="9"/>
        <v/>
      </c>
      <c r="E151" s="153" t="str">
        <f t="shared" si="10"/>
        <v/>
      </c>
      <c r="F151" s="152" t="str">
        <f t="shared" si="11"/>
        <v/>
      </c>
      <c r="G151" s="150"/>
      <c r="H151" s="149" t="str">
        <v/>
      </c>
      <c r="I151" s="163" t="str">
        <v/>
      </c>
      <c r="J151" s="150"/>
      <c r="K151" s="149" t="str">
        <f t="shared" si="12"/>
        <v/>
      </c>
      <c r="L151" s="149" t="str">
        <f t="shared" si="13"/>
        <v/>
      </c>
      <c r="M151" s="148" t="str">
        <f t="shared" si="14"/>
        <v/>
      </c>
      <c r="N151" s="161"/>
      <c r="O151" s="161"/>
      <c r="P151" s="161"/>
      <c r="Q151" s="161"/>
      <c r="R151" s="161"/>
      <c r="S151" s="161"/>
      <c r="T151" s="161"/>
      <c r="U151" s="161"/>
      <c r="V151" s="161"/>
      <c r="W151" s="161"/>
      <c r="X151" s="162"/>
      <c r="Y151" s="161"/>
      <c r="Z151" s="161"/>
      <c r="AA151" s="162"/>
      <c r="AB151" s="162"/>
      <c r="AC151" s="161"/>
      <c r="AD151" s="161"/>
      <c r="AE151" s="161"/>
      <c r="AF151" s="160"/>
    </row>
    <row r="152" spans="1:32" ht="16" hidden="1" thickBot="1" x14ac:dyDescent="0.25">
      <c r="A152" s="155" t="str">
        <f>IF(B152="","",MAX(A$110:A151)+1)</f>
        <v/>
      </c>
      <c r="B152" s="155" t="str">
        <f t="shared" si="8"/>
        <v/>
      </c>
      <c r="C152" s="154" t="str">
        <f t="shared" si="9"/>
        <v/>
      </c>
      <c r="E152" s="153" t="str">
        <f t="shared" si="10"/>
        <v/>
      </c>
      <c r="F152" s="152" t="str">
        <f t="shared" si="11"/>
        <v/>
      </c>
      <c r="G152" s="150"/>
      <c r="H152" s="149" t="str">
        <v/>
      </c>
      <c r="I152" s="151" t="str">
        <v/>
      </c>
      <c r="J152" s="150"/>
      <c r="K152" s="149" t="str">
        <f t="shared" si="12"/>
        <v/>
      </c>
      <c r="L152" s="149" t="str">
        <f t="shared" si="13"/>
        <v/>
      </c>
      <c r="M152" s="148" t="str">
        <f t="shared" si="14"/>
        <v/>
      </c>
      <c r="N152" s="157"/>
      <c r="O152" s="157"/>
      <c r="P152" s="157"/>
      <c r="Q152" s="157"/>
      <c r="R152" s="159"/>
      <c r="S152" s="157"/>
      <c r="T152" s="157"/>
      <c r="U152" s="157"/>
      <c r="V152" s="157"/>
      <c r="W152" s="157"/>
      <c r="X152" s="158"/>
      <c r="Y152" s="157"/>
      <c r="Z152" s="157"/>
      <c r="AA152" s="158"/>
      <c r="AB152" s="158"/>
      <c r="AC152" s="157"/>
      <c r="AD152" s="157"/>
      <c r="AE152" s="157"/>
      <c r="AF152" s="156"/>
    </row>
    <row r="153" spans="1:32" ht="16" hidden="1" thickBot="1" x14ac:dyDescent="0.25">
      <c r="A153" s="155" t="str">
        <f>IF(B153="","",MAX(A$110:A152)+1)</f>
        <v/>
      </c>
      <c r="B153" s="155" t="str">
        <f t="shared" si="8"/>
        <v/>
      </c>
      <c r="C153" s="154" t="str">
        <f t="shared" si="9"/>
        <v/>
      </c>
      <c r="E153" s="153" t="str">
        <f t="shared" si="10"/>
        <v/>
      </c>
      <c r="F153" s="152" t="str">
        <f t="shared" si="11"/>
        <v/>
      </c>
      <c r="G153" s="150"/>
      <c r="H153" s="149" t="str">
        <v/>
      </c>
      <c r="I153" s="151" t="str">
        <v/>
      </c>
      <c r="J153" s="150"/>
      <c r="K153" s="149" t="str">
        <f t="shared" si="12"/>
        <v/>
      </c>
      <c r="L153" s="149" t="str">
        <f t="shared" si="13"/>
        <v/>
      </c>
      <c r="M153" s="148" t="str">
        <f t="shared" si="14"/>
        <v/>
      </c>
      <c r="N153" s="157"/>
      <c r="O153" s="157"/>
      <c r="P153" s="157"/>
      <c r="Q153" s="157"/>
      <c r="R153" s="159"/>
      <c r="S153" s="157"/>
      <c r="T153" s="157"/>
      <c r="U153" s="157"/>
      <c r="V153" s="157"/>
      <c r="W153" s="157"/>
      <c r="X153" s="158"/>
      <c r="Y153" s="157"/>
      <c r="Z153" s="157"/>
      <c r="AA153" s="158"/>
      <c r="AB153" s="158"/>
      <c r="AC153" s="157"/>
      <c r="AD153" s="157"/>
      <c r="AE153" s="157"/>
      <c r="AF153" s="156"/>
    </row>
    <row r="154" spans="1:32" ht="16" hidden="1" thickBot="1" x14ac:dyDescent="0.25">
      <c r="A154" s="155" t="str">
        <f>IF(B154="","",MAX(A$110:A153)+1)</f>
        <v/>
      </c>
      <c r="B154" s="155" t="str">
        <f t="shared" si="8"/>
        <v/>
      </c>
      <c r="C154" s="154" t="str">
        <f t="shared" si="9"/>
        <v/>
      </c>
      <c r="E154" s="153" t="str">
        <f t="shared" si="10"/>
        <v/>
      </c>
      <c r="F154" s="152" t="str">
        <f t="shared" si="11"/>
        <v/>
      </c>
      <c r="G154" s="150"/>
      <c r="H154" s="149" t="str">
        <v/>
      </c>
      <c r="I154" s="151" t="str">
        <v/>
      </c>
      <c r="J154" s="150"/>
      <c r="K154" s="149" t="str">
        <f t="shared" si="12"/>
        <v/>
      </c>
      <c r="L154" s="149" t="str">
        <f t="shared" si="13"/>
        <v/>
      </c>
      <c r="M154" s="148" t="str">
        <f t="shared" si="14"/>
        <v/>
      </c>
      <c r="N154" s="157"/>
      <c r="O154" s="157"/>
      <c r="P154" s="157"/>
      <c r="Q154" s="157"/>
      <c r="R154" s="159"/>
      <c r="S154" s="157"/>
      <c r="T154" s="157"/>
      <c r="U154" s="157"/>
      <c r="V154" s="157"/>
      <c r="W154" s="157"/>
      <c r="X154" s="158"/>
      <c r="Y154" s="157"/>
      <c r="Z154" s="157"/>
      <c r="AA154" s="158"/>
      <c r="AB154" s="158"/>
      <c r="AC154" s="157"/>
      <c r="AD154" s="157"/>
      <c r="AE154" s="157"/>
      <c r="AF154" s="156"/>
    </row>
    <row r="155" spans="1:32" ht="16" hidden="1" thickBot="1" x14ac:dyDescent="0.25">
      <c r="A155" s="155" t="str">
        <f>IF(B155="","",MAX(A$110:A154)+1)</f>
        <v/>
      </c>
      <c r="B155" s="155" t="str">
        <f t="shared" si="8"/>
        <v/>
      </c>
      <c r="C155" s="154" t="str">
        <f t="shared" si="9"/>
        <v/>
      </c>
      <c r="E155" s="153" t="str">
        <f t="shared" si="10"/>
        <v/>
      </c>
      <c r="F155" s="152" t="str">
        <f t="shared" si="11"/>
        <v/>
      </c>
      <c r="G155" s="150"/>
      <c r="H155" s="149" t="str">
        <v/>
      </c>
      <c r="I155" s="151" t="str">
        <v/>
      </c>
      <c r="J155" s="150"/>
      <c r="K155" s="149" t="str">
        <f t="shared" si="12"/>
        <v/>
      </c>
      <c r="L155" s="149" t="str">
        <f t="shared" si="13"/>
        <v/>
      </c>
      <c r="M155" s="148" t="str">
        <f t="shared" si="14"/>
        <v/>
      </c>
      <c r="N155" s="157"/>
      <c r="O155" s="157"/>
      <c r="P155" s="157"/>
      <c r="Q155" s="157"/>
      <c r="R155" s="159"/>
      <c r="S155" s="157"/>
      <c r="T155" s="157"/>
      <c r="U155" s="157"/>
      <c r="V155" s="157"/>
      <c r="W155" s="157"/>
      <c r="X155" s="158"/>
      <c r="Y155" s="157"/>
      <c r="Z155" s="157"/>
      <c r="AA155" s="158"/>
      <c r="AB155" s="158"/>
      <c r="AC155" s="157"/>
      <c r="AD155" s="157"/>
      <c r="AE155" s="157"/>
      <c r="AF155" s="156"/>
    </row>
    <row r="156" spans="1:32" ht="16" hidden="1" thickBot="1" x14ac:dyDescent="0.25">
      <c r="A156" s="155" t="str">
        <f>IF(B156="","",MAX(A$110:A155)+1)</f>
        <v/>
      </c>
      <c r="B156" s="155" t="str">
        <f t="shared" si="8"/>
        <v/>
      </c>
      <c r="C156" s="154" t="str">
        <f t="shared" si="9"/>
        <v/>
      </c>
      <c r="E156" s="153" t="str">
        <f t="shared" si="10"/>
        <v/>
      </c>
      <c r="F156" s="152" t="str">
        <f t="shared" si="11"/>
        <v/>
      </c>
      <c r="G156" s="150"/>
      <c r="H156" s="149" t="str">
        <v/>
      </c>
      <c r="I156" s="151" t="str">
        <v/>
      </c>
      <c r="J156" s="150"/>
      <c r="K156" s="149" t="str">
        <f t="shared" si="12"/>
        <v/>
      </c>
      <c r="L156" s="149" t="str">
        <f t="shared" si="13"/>
        <v/>
      </c>
      <c r="M156" s="148" t="str">
        <f t="shared" si="14"/>
        <v/>
      </c>
      <c r="N156" s="157"/>
      <c r="O156" s="157"/>
      <c r="P156" s="157"/>
      <c r="Q156" s="157"/>
      <c r="R156" s="159"/>
      <c r="S156" s="157"/>
      <c r="T156" s="157"/>
      <c r="U156" s="157"/>
      <c r="V156" s="157"/>
      <c r="W156" s="157"/>
      <c r="X156" s="158"/>
      <c r="Y156" s="157"/>
      <c r="Z156" s="157"/>
      <c r="AA156" s="158"/>
      <c r="AB156" s="158"/>
      <c r="AC156" s="157"/>
      <c r="AD156" s="157"/>
      <c r="AE156" s="157"/>
      <c r="AF156" s="156"/>
    </row>
    <row r="157" spans="1:32" ht="16" hidden="1" thickBot="1" x14ac:dyDescent="0.25">
      <c r="A157" s="155" t="str">
        <f>IF(B157="","",MAX(A$110:A156)+1)</f>
        <v/>
      </c>
      <c r="B157" s="155" t="str">
        <f t="shared" si="8"/>
        <v/>
      </c>
      <c r="C157" s="154" t="str">
        <f t="shared" si="9"/>
        <v/>
      </c>
      <c r="E157" s="153" t="str">
        <f t="shared" si="10"/>
        <v/>
      </c>
      <c r="F157" s="152" t="str">
        <f t="shared" si="11"/>
        <v/>
      </c>
      <c r="G157" s="150"/>
      <c r="H157" s="149" t="str">
        <v/>
      </c>
      <c r="I157" s="151" t="str">
        <v/>
      </c>
      <c r="J157" s="150"/>
      <c r="K157" s="149" t="str">
        <f t="shared" si="12"/>
        <v/>
      </c>
      <c r="L157" s="149" t="str">
        <f t="shared" si="13"/>
        <v/>
      </c>
      <c r="M157" s="148" t="str">
        <f t="shared" si="14"/>
        <v/>
      </c>
      <c r="N157" s="157"/>
      <c r="O157" s="157"/>
      <c r="P157" s="157"/>
      <c r="Q157" s="157"/>
      <c r="R157" s="159"/>
      <c r="S157" s="157"/>
      <c r="T157" s="157"/>
      <c r="U157" s="157"/>
      <c r="V157" s="157"/>
      <c r="W157" s="157"/>
      <c r="X157" s="158"/>
      <c r="Y157" s="157"/>
      <c r="Z157" s="157"/>
      <c r="AA157" s="158"/>
      <c r="AB157" s="158"/>
      <c r="AC157" s="157"/>
      <c r="AD157" s="157"/>
      <c r="AE157" s="157"/>
      <c r="AF157" s="156"/>
    </row>
    <row r="158" spans="1:32" ht="16" hidden="1" thickBot="1" x14ac:dyDescent="0.25">
      <c r="A158" s="155" t="str">
        <f>IF(B158="","",MAX(A$110:A157)+1)</f>
        <v/>
      </c>
      <c r="B158" s="155" t="str">
        <f t="shared" si="8"/>
        <v/>
      </c>
      <c r="C158" s="154" t="str">
        <f t="shared" si="9"/>
        <v/>
      </c>
      <c r="E158" s="153" t="str">
        <f t="shared" si="10"/>
        <v/>
      </c>
      <c r="F158" s="152" t="str">
        <f t="shared" si="11"/>
        <v/>
      </c>
      <c r="G158" s="150"/>
      <c r="H158" s="149" t="str">
        <v/>
      </c>
      <c r="I158" s="151" t="str">
        <v/>
      </c>
      <c r="J158" s="150"/>
      <c r="K158" s="149" t="str">
        <f t="shared" si="12"/>
        <v/>
      </c>
      <c r="L158" s="149" t="str">
        <f t="shared" si="13"/>
        <v/>
      </c>
      <c r="M158" s="148" t="str">
        <f t="shared" si="14"/>
        <v/>
      </c>
      <c r="N158" s="157"/>
      <c r="O158" s="157"/>
      <c r="P158" s="157"/>
      <c r="Q158" s="157"/>
      <c r="R158" s="159"/>
      <c r="S158" s="157"/>
      <c r="T158" s="157"/>
      <c r="U158" s="157"/>
      <c r="V158" s="157"/>
      <c r="W158" s="157"/>
      <c r="X158" s="158"/>
      <c r="Y158" s="157"/>
      <c r="Z158" s="157"/>
      <c r="AA158" s="158"/>
      <c r="AB158" s="158"/>
      <c r="AC158" s="157"/>
      <c r="AD158" s="157"/>
      <c r="AE158" s="157"/>
      <c r="AF158" s="156"/>
    </row>
    <row r="159" spans="1:32" ht="16" hidden="1" thickBot="1" x14ac:dyDescent="0.25">
      <c r="A159" s="155" t="str">
        <f>IF(B159="","",MAX(A$110:A158)+1)</f>
        <v/>
      </c>
      <c r="B159" s="155" t="str">
        <f t="shared" si="8"/>
        <v/>
      </c>
      <c r="C159" s="154" t="str">
        <f t="shared" si="9"/>
        <v/>
      </c>
      <c r="E159" s="153" t="str">
        <f t="shared" si="10"/>
        <v/>
      </c>
      <c r="F159" s="152" t="str">
        <f t="shared" si="11"/>
        <v/>
      </c>
      <c r="G159" s="150"/>
      <c r="H159" s="149" t="str">
        <v/>
      </c>
      <c r="I159" s="151" t="str">
        <v/>
      </c>
      <c r="J159" s="150"/>
      <c r="K159" s="149" t="str">
        <f t="shared" si="12"/>
        <v/>
      </c>
      <c r="L159" s="149" t="str">
        <f t="shared" si="13"/>
        <v/>
      </c>
      <c r="M159" s="148" t="str">
        <f t="shared" si="14"/>
        <v/>
      </c>
      <c r="N159" s="157"/>
      <c r="O159" s="157"/>
      <c r="P159" s="157"/>
      <c r="Q159" s="157"/>
      <c r="R159" s="159"/>
      <c r="S159" s="157"/>
      <c r="T159" s="157"/>
      <c r="U159" s="157"/>
      <c r="V159" s="157"/>
      <c r="W159" s="157"/>
      <c r="X159" s="158"/>
      <c r="Y159" s="157"/>
      <c r="Z159" s="157"/>
      <c r="AA159" s="158"/>
      <c r="AB159" s="158"/>
      <c r="AC159" s="157"/>
      <c r="AD159" s="157"/>
      <c r="AE159" s="157"/>
      <c r="AF159" s="156"/>
    </row>
    <row r="160" spans="1:32" ht="16" hidden="1" thickBot="1" x14ac:dyDescent="0.25">
      <c r="A160" s="155" t="str">
        <f>IF(B160="","",MAX(A$110:A159)+1)</f>
        <v/>
      </c>
      <c r="B160" s="155" t="str">
        <f t="shared" si="8"/>
        <v/>
      </c>
      <c r="C160" s="154" t="str">
        <f t="shared" si="9"/>
        <v/>
      </c>
      <c r="E160" s="153" t="str">
        <f t="shared" si="10"/>
        <v/>
      </c>
      <c r="F160" s="152" t="str">
        <f t="shared" si="11"/>
        <v/>
      </c>
      <c r="G160" s="150"/>
      <c r="H160" s="149" t="str">
        <v/>
      </c>
      <c r="I160" s="151" t="str">
        <v/>
      </c>
      <c r="J160" s="150"/>
      <c r="K160" s="149" t="str">
        <f t="shared" si="12"/>
        <v/>
      </c>
      <c r="L160" s="149" t="str">
        <f t="shared" si="13"/>
        <v/>
      </c>
      <c r="M160" s="148" t="str">
        <f t="shared" si="14"/>
        <v/>
      </c>
      <c r="N160" s="157"/>
      <c r="O160" s="157"/>
      <c r="P160" s="157"/>
      <c r="Q160" s="157"/>
      <c r="R160" s="159"/>
      <c r="S160" s="157"/>
      <c r="T160" s="157"/>
      <c r="U160" s="157"/>
      <c r="V160" s="157"/>
      <c r="W160" s="157"/>
      <c r="X160" s="158"/>
      <c r="Y160" s="157"/>
      <c r="Z160" s="157"/>
      <c r="AA160" s="158"/>
      <c r="AB160" s="158"/>
      <c r="AC160" s="157"/>
      <c r="AD160" s="157"/>
      <c r="AE160" s="157"/>
      <c r="AF160" s="156"/>
    </row>
    <row r="161" spans="1:32" ht="16" hidden="1" thickBot="1" x14ac:dyDescent="0.25">
      <c r="A161" s="155" t="str">
        <f>IF(B161="","",MAX(A$110:A160)+1)</f>
        <v/>
      </c>
      <c r="B161" s="155" t="str">
        <f t="shared" si="8"/>
        <v/>
      </c>
      <c r="C161" s="154" t="str">
        <f t="shared" si="9"/>
        <v/>
      </c>
      <c r="E161" s="153" t="str">
        <f t="shared" si="10"/>
        <v/>
      </c>
      <c r="F161" s="152" t="str">
        <f t="shared" si="11"/>
        <v/>
      </c>
      <c r="G161" s="150"/>
      <c r="H161" s="149" t="str">
        <v/>
      </c>
      <c r="I161" s="151" t="str">
        <v/>
      </c>
      <c r="J161" s="150"/>
      <c r="K161" s="149" t="str">
        <f t="shared" si="12"/>
        <v/>
      </c>
      <c r="L161" s="149" t="str">
        <f t="shared" si="13"/>
        <v/>
      </c>
      <c r="M161" s="148" t="str">
        <f t="shared" si="14"/>
        <v/>
      </c>
      <c r="N161" s="157"/>
      <c r="O161" s="157"/>
      <c r="P161" s="157"/>
      <c r="Q161" s="157"/>
      <c r="R161" s="159"/>
      <c r="S161" s="157"/>
      <c r="T161" s="157"/>
      <c r="U161" s="157"/>
      <c r="V161" s="157"/>
      <c r="W161" s="157"/>
      <c r="X161" s="158"/>
      <c r="Y161" s="157"/>
      <c r="Z161" s="157"/>
      <c r="AA161" s="158"/>
      <c r="AB161" s="158"/>
      <c r="AC161" s="157"/>
      <c r="AD161" s="157"/>
      <c r="AE161" s="157"/>
      <c r="AF161" s="156"/>
    </row>
    <row r="162" spans="1:32" ht="16" hidden="1" thickBot="1" x14ac:dyDescent="0.25">
      <c r="A162" s="155" t="str">
        <f>IF(B162="","",MAX(A$110:A161)+1)</f>
        <v/>
      </c>
      <c r="B162" s="155" t="str">
        <f t="shared" si="8"/>
        <v/>
      </c>
      <c r="C162" s="154" t="str">
        <f t="shared" si="9"/>
        <v/>
      </c>
      <c r="E162" s="153" t="str">
        <f t="shared" si="10"/>
        <v/>
      </c>
      <c r="F162" s="152" t="str">
        <f t="shared" si="11"/>
        <v/>
      </c>
      <c r="G162" s="150"/>
      <c r="H162" s="149" t="str">
        <v/>
      </c>
      <c r="I162" s="151" t="str">
        <v/>
      </c>
      <c r="J162" s="150"/>
      <c r="K162" s="149" t="str">
        <f t="shared" si="12"/>
        <v/>
      </c>
      <c r="L162" s="149" t="str">
        <f t="shared" si="13"/>
        <v/>
      </c>
      <c r="M162" s="148" t="str">
        <f t="shared" si="14"/>
        <v/>
      </c>
      <c r="N162" s="157"/>
      <c r="O162" s="157"/>
      <c r="P162" s="157"/>
      <c r="Q162" s="157"/>
      <c r="R162" s="159"/>
      <c r="S162" s="157"/>
      <c r="T162" s="157"/>
      <c r="U162" s="157"/>
      <c r="V162" s="157"/>
      <c r="W162" s="157"/>
      <c r="X162" s="158"/>
      <c r="Y162" s="157"/>
      <c r="Z162" s="157"/>
      <c r="AA162" s="158"/>
      <c r="AB162" s="158"/>
      <c r="AC162" s="157"/>
      <c r="AD162" s="157"/>
      <c r="AE162" s="157"/>
      <c r="AF162" s="156"/>
    </row>
    <row r="163" spans="1:32" ht="16" hidden="1" thickBot="1" x14ac:dyDescent="0.25">
      <c r="A163" s="155" t="str">
        <f>IF(B163="","",MAX(A$110:A162)+1)</f>
        <v/>
      </c>
      <c r="B163" s="155" t="str">
        <f t="shared" si="8"/>
        <v/>
      </c>
      <c r="C163" s="154" t="str">
        <f t="shared" si="9"/>
        <v/>
      </c>
      <c r="E163" s="153" t="str">
        <f t="shared" si="10"/>
        <v/>
      </c>
      <c r="F163" s="152" t="str">
        <f t="shared" si="11"/>
        <v/>
      </c>
      <c r="G163" s="150"/>
      <c r="H163" s="149" t="str">
        <v/>
      </c>
      <c r="I163" s="151" t="str">
        <v/>
      </c>
      <c r="J163" s="150"/>
      <c r="K163" s="149" t="str">
        <f t="shared" si="12"/>
        <v/>
      </c>
      <c r="L163" s="149" t="str">
        <f t="shared" si="13"/>
        <v/>
      </c>
      <c r="M163" s="148" t="str">
        <f t="shared" si="14"/>
        <v/>
      </c>
      <c r="N163" s="157"/>
      <c r="O163" s="157"/>
      <c r="P163" s="157"/>
      <c r="Q163" s="157"/>
      <c r="R163" s="159"/>
      <c r="S163" s="157"/>
      <c r="T163" s="157"/>
      <c r="U163" s="157"/>
      <c r="V163" s="157"/>
      <c r="W163" s="157"/>
      <c r="X163" s="158"/>
      <c r="Y163" s="157"/>
      <c r="Z163" s="157"/>
      <c r="AA163" s="158"/>
      <c r="AB163" s="158"/>
      <c r="AC163" s="157"/>
      <c r="AD163" s="157"/>
      <c r="AE163" s="157"/>
      <c r="AF163" s="156"/>
    </row>
    <row r="164" spans="1:32" ht="16" hidden="1" thickBot="1" x14ac:dyDescent="0.25">
      <c r="A164" s="155" t="str">
        <f>IF(B164="","",MAX(A$110:A163)+1)</f>
        <v/>
      </c>
      <c r="B164" s="155" t="str">
        <f t="shared" si="8"/>
        <v/>
      </c>
      <c r="C164" s="154" t="str">
        <f t="shared" si="9"/>
        <v/>
      </c>
      <c r="E164" s="153" t="str">
        <f t="shared" si="10"/>
        <v/>
      </c>
      <c r="F164" s="152" t="str">
        <f t="shared" si="11"/>
        <v/>
      </c>
      <c r="G164" s="150"/>
      <c r="H164" s="149" t="str">
        <v/>
      </c>
      <c r="I164" s="151" t="str">
        <v/>
      </c>
      <c r="J164" s="150"/>
      <c r="K164" s="149" t="str">
        <f t="shared" si="12"/>
        <v/>
      </c>
      <c r="L164" s="149" t="str">
        <f t="shared" si="13"/>
        <v/>
      </c>
      <c r="M164" s="148" t="str">
        <f t="shared" si="14"/>
        <v/>
      </c>
      <c r="N164" s="157"/>
      <c r="O164" s="157"/>
      <c r="P164" s="157"/>
      <c r="Q164" s="157"/>
      <c r="R164" s="159"/>
      <c r="S164" s="157"/>
      <c r="T164" s="157"/>
      <c r="U164" s="157"/>
      <c r="V164" s="157"/>
      <c r="W164" s="157"/>
      <c r="X164" s="158"/>
      <c r="Y164" s="157"/>
      <c r="Z164" s="157"/>
      <c r="AA164" s="158"/>
      <c r="AB164" s="158"/>
      <c r="AC164" s="157"/>
      <c r="AD164" s="157"/>
      <c r="AE164" s="157"/>
      <c r="AF164" s="156"/>
    </row>
    <row r="165" spans="1:32" ht="16" hidden="1" thickBot="1" x14ac:dyDescent="0.25">
      <c r="A165" s="155" t="str">
        <f>IF(B165="","",MAX(A$110:A164)+1)</f>
        <v/>
      </c>
      <c r="B165" s="155" t="str">
        <f t="shared" si="8"/>
        <v/>
      </c>
      <c r="C165" s="154" t="str">
        <f t="shared" si="9"/>
        <v/>
      </c>
      <c r="E165" s="153" t="str">
        <f t="shared" si="10"/>
        <v/>
      </c>
      <c r="F165" s="152" t="str">
        <f t="shared" si="11"/>
        <v/>
      </c>
      <c r="G165" s="150"/>
      <c r="H165" s="149" t="str">
        <v/>
      </c>
      <c r="I165" s="151" t="str">
        <v/>
      </c>
      <c r="J165" s="150"/>
      <c r="K165" s="149" t="str">
        <f t="shared" si="12"/>
        <v/>
      </c>
      <c r="L165" s="149" t="str">
        <f t="shared" si="13"/>
        <v/>
      </c>
      <c r="M165" s="148" t="str">
        <f t="shared" si="14"/>
        <v/>
      </c>
      <c r="N165" s="157"/>
      <c r="O165" s="157"/>
      <c r="P165" s="157"/>
      <c r="Q165" s="157"/>
      <c r="R165" s="159"/>
      <c r="S165" s="157"/>
      <c r="T165" s="157"/>
      <c r="U165" s="157"/>
      <c r="V165" s="157"/>
      <c r="W165" s="157"/>
      <c r="X165" s="158"/>
      <c r="Y165" s="157"/>
      <c r="Z165" s="157"/>
      <c r="AA165" s="158"/>
      <c r="AB165" s="158"/>
      <c r="AC165" s="157"/>
      <c r="AD165" s="157"/>
      <c r="AE165" s="157"/>
      <c r="AF165" s="156"/>
    </row>
    <row r="166" spans="1:32" ht="16" hidden="1" thickBot="1" x14ac:dyDescent="0.25">
      <c r="A166" s="155" t="str">
        <f>IF(B166="","",MAX(A$110:A165)+1)</f>
        <v/>
      </c>
      <c r="B166" s="155" t="str">
        <f t="shared" si="8"/>
        <v/>
      </c>
      <c r="C166" s="154" t="str">
        <f t="shared" si="9"/>
        <v/>
      </c>
      <c r="E166" s="153" t="str">
        <f t="shared" si="10"/>
        <v/>
      </c>
      <c r="F166" s="152" t="str">
        <f t="shared" si="11"/>
        <v/>
      </c>
      <c r="G166" s="150"/>
      <c r="H166" s="149" t="str">
        <v/>
      </c>
      <c r="I166" s="151" t="str">
        <v/>
      </c>
      <c r="J166" s="150"/>
      <c r="K166" s="149" t="str">
        <f t="shared" si="12"/>
        <v/>
      </c>
      <c r="L166" s="149" t="str">
        <f t="shared" si="13"/>
        <v/>
      </c>
      <c r="M166" s="148" t="str">
        <f t="shared" si="14"/>
        <v/>
      </c>
      <c r="N166" s="157"/>
      <c r="O166" s="157"/>
      <c r="P166" s="157"/>
      <c r="Q166" s="157"/>
      <c r="R166" s="159"/>
      <c r="S166" s="157"/>
      <c r="T166" s="157"/>
      <c r="U166" s="157"/>
      <c r="V166" s="157"/>
      <c r="W166" s="157"/>
      <c r="X166" s="158"/>
      <c r="Y166" s="157"/>
      <c r="Z166" s="157"/>
      <c r="AA166" s="158"/>
      <c r="AB166" s="158"/>
      <c r="AC166" s="157"/>
      <c r="AD166" s="157"/>
      <c r="AE166" s="157"/>
      <c r="AF166" s="156"/>
    </row>
    <row r="167" spans="1:32" ht="16" hidden="1" thickBot="1" x14ac:dyDescent="0.25">
      <c r="A167" s="155" t="str">
        <f>IF(B167="","",MAX(A$110:A166)+1)</f>
        <v/>
      </c>
      <c r="B167" s="155" t="str">
        <f t="shared" si="8"/>
        <v/>
      </c>
      <c r="C167" s="154" t="str">
        <f t="shared" si="9"/>
        <v/>
      </c>
      <c r="E167" s="153" t="str">
        <f t="shared" si="10"/>
        <v/>
      </c>
      <c r="F167" s="152" t="str">
        <f t="shared" si="11"/>
        <v/>
      </c>
      <c r="G167" s="150"/>
      <c r="H167" s="149" t="str">
        <v/>
      </c>
      <c r="I167" s="151" t="str">
        <v/>
      </c>
      <c r="J167" s="150"/>
      <c r="K167" s="149" t="str">
        <f t="shared" si="12"/>
        <v/>
      </c>
      <c r="L167" s="149" t="str">
        <f t="shared" si="13"/>
        <v/>
      </c>
      <c r="M167" s="148" t="str">
        <f t="shared" si="14"/>
        <v/>
      </c>
      <c r="N167" s="157"/>
      <c r="O167" s="157"/>
      <c r="P167" s="157"/>
      <c r="Q167" s="157"/>
      <c r="R167" s="159"/>
      <c r="S167" s="157"/>
      <c r="T167" s="157"/>
      <c r="U167" s="157"/>
      <c r="V167" s="157"/>
      <c r="W167" s="157"/>
      <c r="X167" s="158"/>
      <c r="Y167" s="157"/>
      <c r="Z167" s="157"/>
      <c r="AA167" s="158"/>
      <c r="AB167" s="158"/>
      <c r="AC167" s="157"/>
      <c r="AD167" s="157"/>
      <c r="AE167" s="157"/>
      <c r="AF167" s="156"/>
    </row>
    <row r="168" spans="1:32" ht="16" hidden="1" thickBot="1" x14ac:dyDescent="0.25">
      <c r="A168" s="155" t="str">
        <f>IF(B168="","",MAX(A$110:A167)+1)</f>
        <v/>
      </c>
      <c r="B168" s="155" t="str">
        <f t="shared" si="8"/>
        <v/>
      </c>
      <c r="C168" s="154" t="str">
        <f t="shared" si="9"/>
        <v/>
      </c>
      <c r="E168" s="153" t="str">
        <f t="shared" si="10"/>
        <v/>
      </c>
      <c r="F168" s="152" t="str">
        <f t="shared" si="11"/>
        <v/>
      </c>
      <c r="G168" s="150"/>
      <c r="H168" s="149" t="str">
        <v/>
      </c>
      <c r="I168" s="151" t="str">
        <v/>
      </c>
      <c r="J168" s="150"/>
      <c r="K168" s="149" t="str">
        <f t="shared" si="12"/>
        <v/>
      </c>
      <c r="L168" s="149" t="str">
        <f t="shared" si="13"/>
        <v/>
      </c>
      <c r="M168" s="148" t="str">
        <f t="shared" si="14"/>
        <v/>
      </c>
      <c r="N168" s="157"/>
      <c r="O168" s="157"/>
      <c r="P168" s="157"/>
      <c r="Q168" s="157"/>
      <c r="R168" s="159"/>
      <c r="S168" s="157"/>
      <c r="T168" s="157"/>
      <c r="U168" s="157"/>
      <c r="V168" s="157"/>
      <c r="W168" s="157"/>
      <c r="X168" s="158"/>
      <c r="Y168" s="157"/>
      <c r="Z168" s="157"/>
      <c r="AA168" s="158"/>
      <c r="AB168" s="158"/>
      <c r="AC168" s="157"/>
      <c r="AD168" s="157"/>
      <c r="AE168" s="157"/>
      <c r="AF168" s="156"/>
    </row>
    <row r="169" spans="1:32" ht="16" hidden="1" thickBot="1" x14ac:dyDescent="0.25">
      <c r="A169" s="155" t="str">
        <f>IF(B169="","",MAX(A$110:A168)+1)</f>
        <v/>
      </c>
      <c r="B169" s="155" t="str">
        <f t="shared" si="8"/>
        <v/>
      </c>
      <c r="C169" s="154" t="str">
        <f t="shared" si="9"/>
        <v/>
      </c>
      <c r="E169" s="153" t="str">
        <f t="shared" si="10"/>
        <v/>
      </c>
      <c r="F169" s="152" t="str">
        <f t="shared" si="11"/>
        <v/>
      </c>
      <c r="G169" s="150"/>
      <c r="H169" s="149" t="str">
        <v/>
      </c>
      <c r="I169" s="151" t="str">
        <v/>
      </c>
      <c r="J169" s="150"/>
      <c r="K169" s="149" t="str">
        <f t="shared" si="12"/>
        <v/>
      </c>
      <c r="L169" s="149" t="str">
        <f t="shared" si="13"/>
        <v/>
      </c>
      <c r="M169" s="148" t="str">
        <f t="shared" si="14"/>
        <v/>
      </c>
      <c r="N169" s="157"/>
      <c r="O169" s="157"/>
      <c r="P169" s="157"/>
      <c r="Q169" s="157"/>
      <c r="R169" s="159"/>
      <c r="S169" s="157"/>
      <c r="T169" s="157"/>
      <c r="U169" s="157"/>
      <c r="V169" s="157"/>
      <c r="W169" s="157"/>
      <c r="X169" s="158"/>
      <c r="Y169" s="157"/>
      <c r="Z169" s="157"/>
      <c r="AA169" s="158"/>
      <c r="AB169" s="158"/>
      <c r="AC169" s="157"/>
      <c r="AD169" s="157"/>
      <c r="AE169" s="157"/>
      <c r="AF169" s="156"/>
    </row>
    <row r="170" spans="1:32" ht="16" hidden="1" thickBot="1" x14ac:dyDescent="0.25">
      <c r="A170" s="155" t="str">
        <f>IF(B170="","",MAX(A$110:A169)+1)</f>
        <v/>
      </c>
      <c r="B170" s="155" t="str">
        <f t="shared" si="8"/>
        <v/>
      </c>
      <c r="C170" s="154" t="str">
        <f t="shared" si="9"/>
        <v/>
      </c>
      <c r="E170" s="153" t="str">
        <f t="shared" si="10"/>
        <v/>
      </c>
      <c r="F170" s="152" t="str">
        <f t="shared" si="11"/>
        <v/>
      </c>
      <c r="G170" s="150"/>
      <c r="H170" s="149" t="str">
        <v/>
      </c>
      <c r="I170" s="151" t="str">
        <v/>
      </c>
      <c r="J170" s="150"/>
      <c r="K170" s="149" t="str">
        <f t="shared" si="12"/>
        <v/>
      </c>
      <c r="L170" s="149" t="str">
        <f t="shared" si="13"/>
        <v/>
      </c>
      <c r="M170" s="148" t="str">
        <f t="shared" si="14"/>
        <v/>
      </c>
      <c r="N170" s="157"/>
      <c r="O170" s="157"/>
      <c r="P170" s="157"/>
      <c r="Q170" s="157"/>
      <c r="R170" s="159"/>
      <c r="S170" s="157"/>
      <c r="T170" s="157"/>
      <c r="U170" s="157"/>
      <c r="V170" s="157"/>
      <c r="W170" s="157"/>
      <c r="X170" s="158"/>
      <c r="Y170" s="157"/>
      <c r="Z170" s="157"/>
      <c r="AA170" s="158"/>
      <c r="AB170" s="158"/>
      <c r="AC170" s="157"/>
      <c r="AD170" s="157"/>
      <c r="AE170" s="157"/>
      <c r="AF170" s="156"/>
    </row>
    <row r="171" spans="1:32" ht="16" hidden="1" thickBot="1" x14ac:dyDescent="0.25">
      <c r="A171" s="155" t="str">
        <f>IF(B171="","",MAX(A$110:A170)+1)</f>
        <v/>
      </c>
      <c r="B171" s="155" t="str">
        <f t="shared" si="8"/>
        <v/>
      </c>
      <c r="C171" s="154" t="str">
        <f t="shared" si="9"/>
        <v/>
      </c>
      <c r="E171" s="153" t="str">
        <f t="shared" si="10"/>
        <v/>
      </c>
      <c r="F171" s="152" t="str">
        <f t="shared" si="11"/>
        <v/>
      </c>
      <c r="G171" s="150"/>
      <c r="H171" s="149" t="str">
        <v/>
      </c>
      <c r="I171" s="151" t="str">
        <v/>
      </c>
      <c r="J171" s="150"/>
      <c r="K171" s="149" t="str">
        <f t="shared" si="12"/>
        <v/>
      </c>
      <c r="L171" s="149" t="str">
        <f t="shared" si="13"/>
        <v/>
      </c>
      <c r="M171" s="148" t="str">
        <f t="shared" si="14"/>
        <v/>
      </c>
      <c r="N171" s="157"/>
      <c r="O171" s="157"/>
      <c r="P171" s="157"/>
      <c r="Q171" s="157"/>
      <c r="R171" s="159"/>
      <c r="S171" s="157"/>
      <c r="T171" s="157"/>
      <c r="U171" s="157"/>
      <c r="V171" s="157"/>
      <c r="W171" s="157"/>
      <c r="X171" s="158"/>
      <c r="Y171" s="157"/>
      <c r="Z171" s="157"/>
      <c r="AA171" s="158"/>
      <c r="AB171" s="158"/>
      <c r="AC171" s="157"/>
      <c r="AD171" s="157"/>
      <c r="AE171" s="157"/>
      <c r="AF171" s="156"/>
    </row>
    <row r="172" spans="1:32" ht="16" hidden="1" thickBot="1" x14ac:dyDescent="0.25">
      <c r="A172" s="155" t="str">
        <f>IF(B172="","",MAX(A$110:A171)+1)</f>
        <v/>
      </c>
      <c r="B172" s="155" t="str">
        <f t="shared" si="8"/>
        <v/>
      </c>
      <c r="C172" s="154" t="str">
        <f t="shared" si="9"/>
        <v/>
      </c>
      <c r="E172" s="153" t="str">
        <f t="shared" si="10"/>
        <v/>
      </c>
      <c r="F172" s="152" t="str">
        <f t="shared" si="11"/>
        <v/>
      </c>
      <c r="G172" s="150"/>
      <c r="H172" s="149" t="str">
        <v/>
      </c>
      <c r="I172" s="151" t="str">
        <v/>
      </c>
      <c r="J172" s="150"/>
      <c r="K172" s="149" t="str">
        <f t="shared" si="12"/>
        <v/>
      </c>
      <c r="L172" s="149" t="str">
        <f t="shared" si="13"/>
        <v/>
      </c>
      <c r="M172" s="148" t="str">
        <f t="shared" si="14"/>
        <v/>
      </c>
      <c r="N172" s="157"/>
      <c r="O172" s="157"/>
      <c r="P172" s="157"/>
      <c r="Q172" s="157"/>
      <c r="R172" s="159"/>
      <c r="S172" s="157"/>
      <c r="T172" s="157"/>
      <c r="U172" s="157"/>
      <c r="V172" s="157"/>
      <c r="W172" s="157"/>
      <c r="X172" s="158"/>
      <c r="Y172" s="157"/>
      <c r="Z172" s="157"/>
      <c r="AA172" s="158"/>
      <c r="AB172" s="158"/>
      <c r="AC172" s="157"/>
      <c r="AD172" s="157"/>
      <c r="AE172" s="157"/>
      <c r="AF172" s="156"/>
    </row>
    <row r="173" spans="1:32" ht="16" hidden="1" thickBot="1" x14ac:dyDescent="0.25">
      <c r="A173" s="155" t="str">
        <f>IF(B173="","",MAX(A$110:A172)+1)</f>
        <v/>
      </c>
      <c r="B173" s="155" t="str">
        <f t="shared" si="8"/>
        <v/>
      </c>
      <c r="C173" s="154" t="str">
        <f t="shared" si="9"/>
        <v/>
      </c>
      <c r="E173" s="153" t="str">
        <f t="shared" si="10"/>
        <v/>
      </c>
      <c r="F173" s="152" t="str">
        <f t="shared" si="11"/>
        <v/>
      </c>
      <c r="G173" s="150"/>
      <c r="H173" s="149" t="str">
        <v/>
      </c>
      <c r="I173" s="151" t="str">
        <v/>
      </c>
      <c r="J173" s="150"/>
      <c r="K173" s="149" t="str">
        <f t="shared" si="12"/>
        <v/>
      </c>
      <c r="L173" s="149" t="str">
        <f t="shared" si="13"/>
        <v/>
      </c>
      <c r="M173" s="148" t="str">
        <f t="shared" si="14"/>
        <v/>
      </c>
      <c r="N173" s="157"/>
      <c r="O173" s="157"/>
      <c r="P173" s="157"/>
      <c r="Q173" s="157"/>
      <c r="R173" s="159"/>
      <c r="S173" s="157"/>
      <c r="T173" s="157"/>
      <c r="U173" s="157"/>
      <c r="V173" s="157"/>
      <c r="W173" s="157"/>
      <c r="X173" s="158"/>
      <c r="Y173" s="157"/>
      <c r="Z173" s="157"/>
      <c r="AA173" s="158"/>
      <c r="AB173" s="158"/>
      <c r="AC173" s="157"/>
      <c r="AD173" s="157"/>
      <c r="AE173" s="157"/>
      <c r="AF173" s="156"/>
    </row>
    <row r="174" spans="1:32" ht="16" hidden="1" thickBot="1" x14ac:dyDescent="0.25">
      <c r="A174" s="155" t="str">
        <f>IF(B174="","",MAX(A$110:A173)+1)</f>
        <v/>
      </c>
      <c r="B174" s="155" t="str">
        <f t="shared" si="8"/>
        <v/>
      </c>
      <c r="C174" s="154" t="str">
        <f t="shared" si="9"/>
        <v/>
      </c>
      <c r="E174" s="153" t="str">
        <f t="shared" si="10"/>
        <v/>
      </c>
      <c r="F174" s="152" t="str">
        <f t="shared" si="11"/>
        <v/>
      </c>
      <c r="G174" s="150"/>
      <c r="H174" s="149" t="str">
        <v/>
      </c>
      <c r="I174" s="151" t="str">
        <v/>
      </c>
      <c r="J174" s="150"/>
      <c r="K174" s="149" t="str">
        <f t="shared" si="12"/>
        <v/>
      </c>
      <c r="L174" s="149" t="str">
        <f t="shared" si="13"/>
        <v/>
      </c>
      <c r="M174" s="148" t="str">
        <f t="shared" si="14"/>
        <v/>
      </c>
      <c r="N174" s="157"/>
      <c r="O174" s="157"/>
      <c r="P174" s="157"/>
      <c r="Q174" s="157"/>
      <c r="R174" s="159"/>
      <c r="S174" s="157"/>
      <c r="T174" s="157"/>
      <c r="U174" s="157"/>
      <c r="V174" s="157"/>
      <c r="W174" s="157"/>
      <c r="X174" s="158"/>
      <c r="Y174" s="157"/>
      <c r="Z174" s="157"/>
      <c r="AA174" s="158"/>
      <c r="AB174" s="158"/>
      <c r="AC174" s="157"/>
      <c r="AD174" s="157"/>
      <c r="AE174" s="157"/>
      <c r="AF174" s="156"/>
    </row>
    <row r="175" spans="1:32" ht="16" hidden="1" thickBot="1" x14ac:dyDescent="0.25">
      <c r="A175" s="155" t="str">
        <f>IF(B175="","",MAX(A$110:A174)+1)</f>
        <v/>
      </c>
      <c r="B175" s="155" t="str">
        <f t="shared" ref="B175:B206" si="15">IF(E68&gt;0,B68,"")</f>
        <v/>
      </c>
      <c r="C175" s="154" t="str">
        <f t="shared" ref="C175:C206" si="16">IF(E68&gt;0,E68,"")</f>
        <v/>
      </c>
      <c r="E175" s="153" t="str">
        <f t="shared" ref="E175:E210" si="17">IFERROR(INDEX($B$111:$B$210,MATCH(ROW()-ROW($D$110),$A$111:$A$210,0)),"")</f>
        <v/>
      </c>
      <c r="F175" s="152" t="str">
        <f t="shared" ref="F175:F210" si="18">IFERROR(INDEX($C$111:$C$210,MATCH(ROW()-ROW($D$110),$A$111:$A$210,0)),"")</f>
        <v/>
      </c>
      <c r="G175" s="150"/>
      <c r="H175" s="149" t="str">
        <v/>
      </c>
      <c r="I175" s="151" t="str">
        <v/>
      </c>
      <c r="J175" s="150"/>
      <c r="K175" s="149" t="str">
        <f t="shared" ref="K175:K210" si="19">IF(H175&gt;"*",H175,"")</f>
        <v/>
      </c>
      <c r="L175" s="149" t="str">
        <f t="shared" ref="L175:L210" si="20">IF(H175&gt;"*",$B$1,"")</f>
        <v/>
      </c>
      <c r="M175" s="148" t="str">
        <f t="shared" ref="M175:M210" si="21">IF(H175&gt;"*",I175,"")</f>
        <v/>
      </c>
      <c r="N175" s="157"/>
      <c r="O175" s="157"/>
      <c r="P175" s="157"/>
      <c r="Q175" s="157"/>
      <c r="R175" s="159"/>
      <c r="S175" s="157"/>
      <c r="T175" s="157"/>
      <c r="U175" s="157"/>
      <c r="V175" s="157"/>
      <c r="W175" s="157"/>
      <c r="X175" s="158"/>
      <c r="Y175" s="157"/>
      <c r="Z175" s="157"/>
      <c r="AA175" s="158"/>
      <c r="AB175" s="158"/>
      <c r="AC175" s="157"/>
      <c r="AD175" s="157"/>
      <c r="AE175" s="157"/>
      <c r="AF175" s="156"/>
    </row>
    <row r="176" spans="1:32" ht="16" hidden="1" thickBot="1" x14ac:dyDescent="0.25">
      <c r="A176" s="155" t="str">
        <f>IF(B176="","",MAX(A$110:A175)+1)</f>
        <v/>
      </c>
      <c r="B176" s="155" t="str">
        <f t="shared" si="15"/>
        <v/>
      </c>
      <c r="C176" s="154" t="str">
        <f t="shared" si="16"/>
        <v/>
      </c>
      <c r="E176" s="153" t="str">
        <f t="shared" si="17"/>
        <v/>
      </c>
      <c r="F176" s="152" t="str">
        <f t="shared" si="18"/>
        <v/>
      </c>
      <c r="G176" s="150"/>
      <c r="H176" s="149" t="str">
        <v/>
      </c>
      <c r="I176" s="151" t="str">
        <v/>
      </c>
      <c r="J176" s="150"/>
      <c r="K176" s="149" t="str">
        <f t="shared" si="19"/>
        <v/>
      </c>
      <c r="L176" s="149" t="str">
        <f t="shared" si="20"/>
        <v/>
      </c>
      <c r="M176" s="148" t="str">
        <f t="shared" si="21"/>
        <v/>
      </c>
      <c r="N176" s="157"/>
      <c r="O176" s="157"/>
      <c r="P176" s="157"/>
      <c r="Q176" s="157"/>
      <c r="R176" s="159"/>
      <c r="S176" s="157"/>
      <c r="T176" s="157"/>
      <c r="U176" s="157"/>
      <c r="V176" s="157"/>
      <c r="W176" s="157"/>
      <c r="X176" s="158"/>
      <c r="Y176" s="157"/>
      <c r="Z176" s="157"/>
      <c r="AA176" s="158"/>
      <c r="AB176" s="158"/>
      <c r="AC176" s="157"/>
      <c r="AD176" s="157"/>
      <c r="AE176" s="157"/>
      <c r="AF176" s="156"/>
    </row>
    <row r="177" spans="1:32" ht="16" hidden="1" thickBot="1" x14ac:dyDescent="0.25">
      <c r="A177" s="155" t="str">
        <f>IF(B177="","",MAX(A$110:A176)+1)</f>
        <v/>
      </c>
      <c r="B177" s="155" t="str">
        <f t="shared" si="15"/>
        <v/>
      </c>
      <c r="C177" s="154" t="str">
        <f t="shared" si="16"/>
        <v/>
      </c>
      <c r="E177" s="153" t="str">
        <f t="shared" si="17"/>
        <v/>
      </c>
      <c r="F177" s="152" t="str">
        <f t="shared" si="18"/>
        <v/>
      </c>
      <c r="G177" s="150"/>
      <c r="H177" s="149" t="str">
        <v/>
      </c>
      <c r="I177" s="151" t="str">
        <v/>
      </c>
      <c r="J177" s="150"/>
      <c r="K177" s="149" t="str">
        <f t="shared" si="19"/>
        <v/>
      </c>
      <c r="L177" s="149" t="str">
        <f t="shared" si="20"/>
        <v/>
      </c>
      <c r="M177" s="148" t="str">
        <f t="shared" si="21"/>
        <v/>
      </c>
      <c r="N177" s="157"/>
      <c r="O177" s="157"/>
      <c r="P177" s="157"/>
      <c r="Q177" s="157"/>
      <c r="R177" s="159"/>
      <c r="S177" s="157"/>
      <c r="T177" s="157"/>
      <c r="U177" s="157"/>
      <c r="V177" s="157"/>
      <c r="W177" s="157"/>
      <c r="X177" s="158"/>
      <c r="Y177" s="157"/>
      <c r="Z177" s="157"/>
      <c r="AA177" s="158"/>
      <c r="AB177" s="158"/>
      <c r="AC177" s="157"/>
      <c r="AD177" s="157"/>
      <c r="AE177" s="157"/>
      <c r="AF177" s="156"/>
    </row>
    <row r="178" spans="1:32" ht="16" hidden="1" thickBot="1" x14ac:dyDescent="0.25">
      <c r="A178" s="155" t="str">
        <f>IF(B178="","",MAX(A$110:A177)+1)</f>
        <v/>
      </c>
      <c r="B178" s="155" t="str">
        <f t="shared" si="15"/>
        <v/>
      </c>
      <c r="C178" s="154" t="str">
        <f t="shared" si="16"/>
        <v/>
      </c>
      <c r="E178" s="153" t="str">
        <f t="shared" si="17"/>
        <v/>
      </c>
      <c r="F178" s="152" t="str">
        <f t="shared" si="18"/>
        <v/>
      </c>
      <c r="G178" s="150"/>
      <c r="H178" s="149" t="str">
        <v/>
      </c>
      <c r="I178" s="151" t="str">
        <v/>
      </c>
      <c r="J178" s="150"/>
      <c r="K178" s="149" t="str">
        <f t="shared" si="19"/>
        <v/>
      </c>
      <c r="L178" s="149" t="str">
        <f t="shared" si="20"/>
        <v/>
      </c>
      <c r="M178" s="148" t="str">
        <f t="shared" si="21"/>
        <v/>
      </c>
      <c r="N178" s="157"/>
      <c r="O178" s="157"/>
      <c r="P178" s="157"/>
      <c r="Q178" s="157"/>
      <c r="R178" s="159"/>
      <c r="S178" s="157"/>
      <c r="T178" s="157"/>
      <c r="U178" s="157"/>
      <c r="V178" s="157"/>
      <c r="W178" s="157"/>
      <c r="X178" s="158"/>
      <c r="Y178" s="157"/>
      <c r="Z178" s="157"/>
      <c r="AA178" s="158"/>
      <c r="AB178" s="158"/>
      <c r="AC178" s="157"/>
      <c r="AD178" s="157"/>
      <c r="AE178" s="157"/>
      <c r="AF178" s="156"/>
    </row>
    <row r="179" spans="1:32" ht="16" hidden="1" thickBot="1" x14ac:dyDescent="0.25">
      <c r="A179" s="155" t="str">
        <f>IF(B179="","",MAX(A$110:A178)+1)</f>
        <v/>
      </c>
      <c r="B179" s="155" t="str">
        <f t="shared" si="15"/>
        <v/>
      </c>
      <c r="C179" s="154" t="str">
        <f t="shared" si="16"/>
        <v/>
      </c>
      <c r="E179" s="153" t="str">
        <f t="shared" si="17"/>
        <v/>
      </c>
      <c r="F179" s="152" t="str">
        <f t="shared" si="18"/>
        <v/>
      </c>
      <c r="G179" s="150"/>
      <c r="H179" s="149" t="str">
        <v/>
      </c>
      <c r="I179" s="151" t="str">
        <v/>
      </c>
      <c r="J179" s="150"/>
      <c r="K179" s="149" t="str">
        <f t="shared" si="19"/>
        <v/>
      </c>
      <c r="L179" s="149" t="str">
        <f t="shared" si="20"/>
        <v/>
      </c>
      <c r="M179" s="148" t="str">
        <f t="shared" si="21"/>
        <v/>
      </c>
      <c r="N179" s="157"/>
      <c r="O179" s="157"/>
      <c r="P179" s="157"/>
      <c r="Q179" s="157"/>
      <c r="R179" s="159"/>
      <c r="S179" s="157"/>
      <c r="T179" s="157"/>
      <c r="U179" s="157"/>
      <c r="V179" s="157"/>
      <c r="W179" s="157"/>
      <c r="X179" s="158"/>
      <c r="Y179" s="157"/>
      <c r="Z179" s="157"/>
      <c r="AA179" s="158"/>
      <c r="AB179" s="158"/>
      <c r="AC179" s="157"/>
      <c r="AD179" s="157"/>
      <c r="AE179" s="157"/>
      <c r="AF179" s="156"/>
    </row>
    <row r="180" spans="1:32" ht="16" hidden="1" thickBot="1" x14ac:dyDescent="0.25">
      <c r="A180" s="155" t="str">
        <f>IF(B180="","",MAX(A$110:A179)+1)</f>
        <v/>
      </c>
      <c r="B180" s="155" t="str">
        <f t="shared" si="15"/>
        <v/>
      </c>
      <c r="C180" s="154" t="str">
        <f t="shared" si="16"/>
        <v/>
      </c>
      <c r="E180" s="153" t="str">
        <f t="shared" si="17"/>
        <v/>
      </c>
      <c r="F180" s="152" t="str">
        <f t="shared" si="18"/>
        <v/>
      </c>
      <c r="G180" s="150"/>
      <c r="H180" s="149" t="str">
        <v/>
      </c>
      <c r="I180" s="151" t="str">
        <v/>
      </c>
      <c r="J180" s="150"/>
      <c r="K180" s="149" t="str">
        <f t="shared" si="19"/>
        <v/>
      </c>
      <c r="L180" s="149" t="str">
        <f t="shared" si="20"/>
        <v/>
      </c>
      <c r="M180" s="148" t="str">
        <f t="shared" si="21"/>
        <v/>
      </c>
      <c r="N180" s="157"/>
      <c r="O180" s="157"/>
      <c r="P180" s="157"/>
      <c r="Q180" s="157"/>
      <c r="R180" s="159"/>
      <c r="S180" s="157"/>
      <c r="T180" s="157"/>
      <c r="U180" s="157"/>
      <c r="V180" s="157"/>
      <c r="W180" s="157"/>
      <c r="X180" s="158"/>
      <c r="Y180" s="157"/>
      <c r="Z180" s="157"/>
      <c r="AA180" s="158"/>
      <c r="AB180" s="158"/>
      <c r="AC180" s="157"/>
      <c r="AD180" s="157"/>
      <c r="AE180" s="157"/>
      <c r="AF180" s="156"/>
    </row>
    <row r="181" spans="1:32" ht="16" hidden="1" thickBot="1" x14ac:dyDescent="0.25">
      <c r="A181" s="155" t="str">
        <f>IF(B181="","",MAX(A$110:A180)+1)</f>
        <v/>
      </c>
      <c r="B181" s="155" t="str">
        <f t="shared" si="15"/>
        <v/>
      </c>
      <c r="C181" s="154" t="str">
        <f t="shared" si="16"/>
        <v/>
      </c>
      <c r="E181" s="153" t="str">
        <f t="shared" si="17"/>
        <v/>
      </c>
      <c r="F181" s="152" t="str">
        <f t="shared" si="18"/>
        <v/>
      </c>
      <c r="G181" s="150"/>
      <c r="H181" s="149" t="str">
        <v/>
      </c>
      <c r="I181" s="151" t="str">
        <v/>
      </c>
      <c r="J181" s="150"/>
      <c r="K181" s="149" t="str">
        <f t="shared" si="19"/>
        <v/>
      </c>
      <c r="L181" s="149" t="str">
        <f t="shared" si="20"/>
        <v/>
      </c>
      <c r="M181" s="148" t="str">
        <f t="shared" si="21"/>
        <v/>
      </c>
      <c r="N181" s="157"/>
      <c r="O181" s="157"/>
      <c r="P181" s="157"/>
      <c r="Q181" s="157"/>
      <c r="R181" s="159"/>
      <c r="S181" s="157"/>
      <c r="T181" s="157"/>
      <c r="U181" s="157"/>
      <c r="V181" s="157"/>
      <c r="W181" s="157"/>
      <c r="X181" s="158"/>
      <c r="Y181" s="157"/>
      <c r="Z181" s="157"/>
      <c r="AA181" s="158"/>
      <c r="AB181" s="158"/>
      <c r="AC181" s="157"/>
      <c r="AD181" s="157"/>
      <c r="AE181" s="157"/>
      <c r="AF181" s="156"/>
    </row>
    <row r="182" spans="1:32" ht="16" hidden="1" thickBot="1" x14ac:dyDescent="0.25">
      <c r="A182" s="155" t="str">
        <f>IF(B182="","",MAX(A$110:A181)+1)</f>
        <v/>
      </c>
      <c r="B182" s="155" t="str">
        <f t="shared" si="15"/>
        <v/>
      </c>
      <c r="C182" s="154" t="str">
        <f t="shared" si="16"/>
        <v/>
      </c>
      <c r="E182" s="153" t="str">
        <f t="shared" si="17"/>
        <v/>
      </c>
      <c r="F182" s="152" t="str">
        <f t="shared" si="18"/>
        <v/>
      </c>
      <c r="G182" s="150"/>
      <c r="H182" s="149" t="str">
        <v/>
      </c>
      <c r="I182" s="151" t="str">
        <v/>
      </c>
      <c r="J182" s="150"/>
      <c r="K182" s="149" t="str">
        <f t="shared" si="19"/>
        <v/>
      </c>
      <c r="L182" s="149" t="str">
        <f t="shared" si="20"/>
        <v/>
      </c>
      <c r="M182" s="148" t="str">
        <f t="shared" si="21"/>
        <v/>
      </c>
      <c r="N182" s="157"/>
      <c r="O182" s="157"/>
      <c r="P182" s="157"/>
      <c r="Q182" s="157"/>
      <c r="R182" s="159"/>
      <c r="S182" s="157"/>
      <c r="T182" s="157"/>
      <c r="U182" s="157"/>
      <c r="V182" s="157"/>
      <c r="W182" s="157"/>
      <c r="X182" s="158"/>
      <c r="Y182" s="157"/>
      <c r="Z182" s="157"/>
      <c r="AA182" s="158"/>
      <c r="AB182" s="158"/>
      <c r="AC182" s="157"/>
      <c r="AD182" s="157"/>
      <c r="AE182" s="157"/>
      <c r="AF182" s="156"/>
    </row>
    <row r="183" spans="1:32" ht="16" hidden="1" thickBot="1" x14ac:dyDescent="0.25">
      <c r="A183" s="155" t="str">
        <f>IF(B183="","",MAX(A$110:A182)+1)</f>
        <v/>
      </c>
      <c r="B183" s="155" t="str">
        <f t="shared" si="15"/>
        <v/>
      </c>
      <c r="C183" s="154" t="str">
        <f t="shared" si="16"/>
        <v/>
      </c>
      <c r="E183" s="153" t="str">
        <f t="shared" si="17"/>
        <v/>
      </c>
      <c r="F183" s="152" t="str">
        <f t="shared" si="18"/>
        <v/>
      </c>
      <c r="G183" s="150"/>
      <c r="H183" s="149" t="str">
        <v/>
      </c>
      <c r="I183" s="151" t="str">
        <v/>
      </c>
      <c r="J183" s="150"/>
      <c r="K183" s="149" t="str">
        <f t="shared" si="19"/>
        <v/>
      </c>
      <c r="L183" s="149" t="str">
        <f t="shared" si="20"/>
        <v/>
      </c>
      <c r="M183" s="148" t="str">
        <f t="shared" si="21"/>
        <v/>
      </c>
      <c r="N183" s="157"/>
      <c r="O183" s="157"/>
      <c r="P183" s="157"/>
      <c r="Q183" s="157"/>
      <c r="R183" s="159"/>
      <c r="S183" s="157"/>
      <c r="T183" s="157"/>
      <c r="U183" s="157"/>
      <c r="V183" s="157"/>
      <c r="W183" s="157"/>
      <c r="X183" s="158"/>
      <c r="Y183" s="157"/>
      <c r="Z183" s="157"/>
      <c r="AA183" s="158"/>
      <c r="AB183" s="158"/>
      <c r="AC183" s="157"/>
      <c r="AD183" s="157"/>
      <c r="AE183" s="157"/>
      <c r="AF183" s="156"/>
    </row>
    <row r="184" spans="1:32" ht="16" hidden="1" thickBot="1" x14ac:dyDescent="0.25">
      <c r="A184" s="155" t="str">
        <f>IF(B184="","",MAX(A$110:A183)+1)</f>
        <v/>
      </c>
      <c r="B184" s="155" t="str">
        <f t="shared" si="15"/>
        <v/>
      </c>
      <c r="C184" s="154" t="str">
        <f t="shared" si="16"/>
        <v/>
      </c>
      <c r="E184" s="153" t="str">
        <f t="shared" si="17"/>
        <v/>
      </c>
      <c r="F184" s="152" t="str">
        <f t="shared" si="18"/>
        <v/>
      </c>
      <c r="G184" s="150"/>
      <c r="H184" s="149" t="str">
        <v/>
      </c>
      <c r="I184" s="151" t="str">
        <v/>
      </c>
      <c r="J184" s="150"/>
      <c r="K184" s="149" t="str">
        <f t="shared" si="19"/>
        <v/>
      </c>
      <c r="L184" s="149" t="str">
        <f t="shared" si="20"/>
        <v/>
      </c>
      <c r="M184" s="148" t="str">
        <f t="shared" si="21"/>
        <v/>
      </c>
      <c r="N184" s="157"/>
      <c r="O184" s="157"/>
      <c r="P184" s="157"/>
      <c r="Q184" s="157"/>
      <c r="R184" s="159"/>
      <c r="S184" s="157"/>
      <c r="T184" s="157"/>
      <c r="U184" s="157"/>
      <c r="V184" s="157"/>
      <c r="W184" s="157"/>
      <c r="X184" s="158"/>
      <c r="Y184" s="157"/>
      <c r="Z184" s="157"/>
      <c r="AA184" s="158"/>
      <c r="AB184" s="158"/>
      <c r="AC184" s="157"/>
      <c r="AD184" s="157"/>
      <c r="AE184" s="157"/>
      <c r="AF184" s="156"/>
    </row>
    <row r="185" spans="1:32" ht="16" hidden="1" thickBot="1" x14ac:dyDescent="0.25">
      <c r="A185" s="155" t="str">
        <f>IF(B185="","",MAX(A$110:A184)+1)</f>
        <v/>
      </c>
      <c r="B185" s="155" t="str">
        <f t="shared" si="15"/>
        <v/>
      </c>
      <c r="C185" s="154" t="str">
        <f t="shared" si="16"/>
        <v/>
      </c>
      <c r="E185" s="153" t="str">
        <f t="shared" si="17"/>
        <v/>
      </c>
      <c r="F185" s="152" t="str">
        <f t="shared" si="18"/>
        <v/>
      </c>
      <c r="G185" s="150"/>
      <c r="H185" s="149" t="str">
        <v/>
      </c>
      <c r="I185" s="151" t="str">
        <v/>
      </c>
      <c r="J185" s="150"/>
      <c r="K185" s="149" t="str">
        <f t="shared" si="19"/>
        <v/>
      </c>
      <c r="L185" s="149" t="str">
        <f t="shared" si="20"/>
        <v/>
      </c>
      <c r="M185" s="148" t="str">
        <f t="shared" si="21"/>
        <v/>
      </c>
      <c r="N185" s="157"/>
      <c r="O185" s="157"/>
      <c r="P185" s="157"/>
      <c r="Q185" s="157"/>
      <c r="R185" s="159"/>
      <c r="S185" s="157"/>
      <c r="T185" s="157"/>
      <c r="U185" s="157"/>
      <c r="V185" s="157"/>
      <c r="W185" s="157"/>
      <c r="X185" s="158"/>
      <c r="Y185" s="157"/>
      <c r="Z185" s="157"/>
      <c r="AA185" s="158"/>
      <c r="AB185" s="158"/>
      <c r="AC185" s="157"/>
      <c r="AD185" s="157"/>
      <c r="AE185" s="157"/>
      <c r="AF185" s="156"/>
    </row>
    <row r="186" spans="1:32" ht="16" hidden="1" thickBot="1" x14ac:dyDescent="0.25">
      <c r="A186" s="155" t="str">
        <f>IF(B186="","",MAX(A$110:A185)+1)</f>
        <v/>
      </c>
      <c r="B186" s="155" t="str">
        <f t="shared" si="15"/>
        <v/>
      </c>
      <c r="C186" s="154" t="str">
        <f t="shared" si="16"/>
        <v/>
      </c>
      <c r="E186" s="153" t="str">
        <f t="shared" si="17"/>
        <v/>
      </c>
      <c r="F186" s="152" t="str">
        <f t="shared" si="18"/>
        <v/>
      </c>
      <c r="G186" s="150"/>
      <c r="H186" s="149" t="str">
        <v/>
      </c>
      <c r="I186" s="151" t="str">
        <v/>
      </c>
      <c r="J186" s="150"/>
      <c r="K186" s="149" t="str">
        <f t="shared" si="19"/>
        <v/>
      </c>
      <c r="L186" s="149" t="str">
        <f t="shared" si="20"/>
        <v/>
      </c>
      <c r="M186" s="148" t="str">
        <f t="shared" si="21"/>
        <v/>
      </c>
      <c r="N186" s="157"/>
      <c r="O186" s="157"/>
      <c r="P186" s="157"/>
      <c r="Q186" s="157"/>
      <c r="R186" s="159"/>
      <c r="S186" s="157"/>
      <c r="T186" s="157"/>
      <c r="U186" s="157"/>
      <c r="V186" s="157"/>
      <c r="W186" s="157"/>
      <c r="X186" s="158"/>
      <c r="Y186" s="157"/>
      <c r="Z186" s="157"/>
      <c r="AA186" s="158"/>
      <c r="AB186" s="158"/>
      <c r="AC186" s="157"/>
      <c r="AD186" s="157"/>
      <c r="AE186" s="157"/>
      <c r="AF186" s="156"/>
    </row>
    <row r="187" spans="1:32" ht="16" hidden="1" thickBot="1" x14ac:dyDescent="0.25">
      <c r="A187" s="155" t="str">
        <f>IF(B187="","",MAX(A$110:A186)+1)</f>
        <v/>
      </c>
      <c r="B187" s="155" t="str">
        <f t="shared" si="15"/>
        <v/>
      </c>
      <c r="C187" s="154" t="str">
        <f t="shared" si="16"/>
        <v/>
      </c>
      <c r="E187" s="153" t="str">
        <f t="shared" si="17"/>
        <v/>
      </c>
      <c r="F187" s="152" t="str">
        <f t="shared" si="18"/>
        <v/>
      </c>
      <c r="G187" s="150"/>
      <c r="H187" s="149" t="str">
        <v/>
      </c>
      <c r="I187" s="151" t="str">
        <v/>
      </c>
      <c r="J187" s="150"/>
      <c r="K187" s="149" t="str">
        <f t="shared" si="19"/>
        <v/>
      </c>
      <c r="L187" s="149" t="str">
        <f t="shared" si="20"/>
        <v/>
      </c>
      <c r="M187" s="148" t="str">
        <f t="shared" si="21"/>
        <v/>
      </c>
      <c r="N187" s="157"/>
      <c r="O187" s="157"/>
      <c r="P187" s="157"/>
      <c r="Q187" s="157"/>
      <c r="R187" s="159"/>
      <c r="S187" s="157"/>
      <c r="T187" s="157"/>
      <c r="U187" s="157"/>
      <c r="V187" s="157"/>
      <c r="W187" s="157"/>
      <c r="X187" s="158"/>
      <c r="Y187" s="157"/>
      <c r="Z187" s="157"/>
      <c r="AA187" s="158"/>
      <c r="AB187" s="158"/>
      <c r="AC187" s="157"/>
      <c r="AD187" s="157"/>
      <c r="AE187" s="157"/>
      <c r="AF187" s="156"/>
    </row>
    <row r="188" spans="1:32" ht="16" hidden="1" thickBot="1" x14ac:dyDescent="0.25">
      <c r="A188" s="155" t="str">
        <f>IF(B188="","",MAX(A$110:A187)+1)</f>
        <v/>
      </c>
      <c r="B188" s="155" t="str">
        <f t="shared" si="15"/>
        <v/>
      </c>
      <c r="C188" s="154" t="str">
        <f t="shared" si="16"/>
        <v/>
      </c>
      <c r="E188" s="153" t="str">
        <f t="shared" si="17"/>
        <v/>
      </c>
      <c r="F188" s="152" t="str">
        <f t="shared" si="18"/>
        <v/>
      </c>
      <c r="G188" s="150"/>
      <c r="H188" s="149" t="str">
        <v/>
      </c>
      <c r="I188" s="151" t="str">
        <v/>
      </c>
      <c r="J188" s="150"/>
      <c r="K188" s="149" t="str">
        <f t="shared" si="19"/>
        <v/>
      </c>
      <c r="L188" s="149" t="str">
        <f t="shared" si="20"/>
        <v/>
      </c>
      <c r="M188" s="148" t="str">
        <f t="shared" si="21"/>
        <v/>
      </c>
      <c r="N188" s="157"/>
      <c r="O188" s="157"/>
      <c r="P188" s="157"/>
      <c r="Q188" s="157"/>
      <c r="R188" s="159"/>
      <c r="S188" s="157"/>
      <c r="T188" s="157"/>
      <c r="U188" s="157"/>
      <c r="V188" s="157"/>
      <c r="W188" s="157"/>
      <c r="X188" s="158"/>
      <c r="Y188" s="157"/>
      <c r="Z188" s="157"/>
      <c r="AA188" s="158"/>
      <c r="AB188" s="158"/>
      <c r="AC188" s="157"/>
      <c r="AD188" s="157"/>
      <c r="AE188" s="157"/>
      <c r="AF188" s="156"/>
    </row>
    <row r="189" spans="1:32" ht="16" hidden="1" thickBot="1" x14ac:dyDescent="0.25">
      <c r="A189" s="155" t="str">
        <f>IF(B189="","",MAX(A$110:A188)+1)</f>
        <v/>
      </c>
      <c r="B189" s="155" t="str">
        <f t="shared" si="15"/>
        <v/>
      </c>
      <c r="C189" s="154" t="str">
        <f t="shared" si="16"/>
        <v/>
      </c>
      <c r="E189" s="153" t="str">
        <f t="shared" si="17"/>
        <v/>
      </c>
      <c r="F189" s="152" t="str">
        <f t="shared" si="18"/>
        <v/>
      </c>
      <c r="G189" s="150"/>
      <c r="H189" s="149" t="str">
        <v/>
      </c>
      <c r="I189" s="151" t="str">
        <v/>
      </c>
      <c r="J189" s="150"/>
      <c r="K189" s="149" t="str">
        <f t="shared" si="19"/>
        <v/>
      </c>
      <c r="L189" s="149" t="str">
        <f t="shared" si="20"/>
        <v/>
      </c>
      <c r="M189" s="148" t="str">
        <f t="shared" si="21"/>
        <v/>
      </c>
      <c r="N189" s="157"/>
      <c r="O189" s="157"/>
      <c r="P189" s="157"/>
      <c r="Q189" s="157"/>
      <c r="R189" s="159"/>
      <c r="S189" s="157"/>
      <c r="T189" s="157"/>
      <c r="U189" s="157"/>
      <c r="V189" s="157"/>
      <c r="W189" s="157"/>
      <c r="X189" s="158"/>
      <c r="Y189" s="157"/>
      <c r="Z189" s="157"/>
      <c r="AA189" s="158"/>
      <c r="AB189" s="158"/>
      <c r="AC189" s="157"/>
      <c r="AD189" s="157"/>
      <c r="AE189" s="157"/>
      <c r="AF189" s="156"/>
    </row>
    <row r="190" spans="1:32" ht="16" hidden="1" thickBot="1" x14ac:dyDescent="0.25">
      <c r="A190" s="155" t="str">
        <f>IF(B190="","",MAX(A$110:A189)+1)</f>
        <v/>
      </c>
      <c r="B190" s="155" t="str">
        <f t="shared" si="15"/>
        <v/>
      </c>
      <c r="C190" s="154" t="str">
        <f t="shared" si="16"/>
        <v/>
      </c>
      <c r="E190" s="153" t="str">
        <f t="shared" si="17"/>
        <v/>
      </c>
      <c r="F190" s="152" t="str">
        <f t="shared" si="18"/>
        <v/>
      </c>
      <c r="G190" s="150"/>
      <c r="H190" s="149" t="str">
        <v/>
      </c>
      <c r="I190" s="151" t="str">
        <v/>
      </c>
      <c r="J190" s="150"/>
      <c r="K190" s="149" t="str">
        <f t="shared" si="19"/>
        <v/>
      </c>
      <c r="L190" s="149" t="str">
        <f t="shared" si="20"/>
        <v/>
      </c>
      <c r="M190" s="148" t="str">
        <f t="shared" si="21"/>
        <v/>
      </c>
      <c r="N190" s="157"/>
      <c r="O190" s="157"/>
      <c r="P190" s="157"/>
      <c r="Q190" s="157"/>
      <c r="R190" s="159"/>
      <c r="S190" s="157"/>
      <c r="T190" s="157"/>
      <c r="U190" s="157"/>
      <c r="V190" s="157"/>
      <c r="W190" s="157"/>
      <c r="X190" s="158"/>
      <c r="Y190" s="157"/>
      <c r="Z190" s="157"/>
      <c r="AA190" s="158"/>
      <c r="AB190" s="158"/>
      <c r="AC190" s="157"/>
      <c r="AD190" s="157"/>
      <c r="AE190" s="157"/>
      <c r="AF190" s="156"/>
    </row>
    <row r="191" spans="1:32" ht="16" hidden="1" thickBot="1" x14ac:dyDescent="0.25">
      <c r="A191" s="155" t="str">
        <f>IF(B191="","",MAX(A$110:A190)+1)</f>
        <v/>
      </c>
      <c r="B191" s="155" t="str">
        <f t="shared" si="15"/>
        <v/>
      </c>
      <c r="C191" s="154" t="str">
        <f t="shared" si="16"/>
        <v/>
      </c>
      <c r="E191" s="153" t="str">
        <f t="shared" si="17"/>
        <v/>
      </c>
      <c r="F191" s="152" t="str">
        <f t="shared" si="18"/>
        <v/>
      </c>
      <c r="G191" s="150"/>
      <c r="H191" s="149" t="str">
        <v/>
      </c>
      <c r="I191" s="151" t="str">
        <v/>
      </c>
      <c r="J191" s="150"/>
      <c r="K191" s="149" t="str">
        <f t="shared" si="19"/>
        <v/>
      </c>
      <c r="L191" s="149" t="str">
        <f t="shared" si="20"/>
        <v/>
      </c>
      <c r="M191" s="148" t="str">
        <f t="shared" si="21"/>
        <v/>
      </c>
      <c r="N191" s="157"/>
      <c r="O191" s="157"/>
      <c r="P191" s="157"/>
      <c r="Q191" s="157"/>
      <c r="R191" s="159"/>
      <c r="S191" s="157"/>
      <c r="T191" s="157"/>
      <c r="U191" s="157"/>
      <c r="V191" s="157"/>
      <c r="W191" s="157"/>
      <c r="X191" s="158"/>
      <c r="Y191" s="157"/>
      <c r="Z191" s="157"/>
      <c r="AA191" s="158"/>
      <c r="AB191" s="158"/>
      <c r="AC191" s="157"/>
      <c r="AD191" s="157"/>
      <c r="AE191" s="157"/>
      <c r="AF191" s="156"/>
    </row>
    <row r="192" spans="1:32" ht="16" hidden="1" thickBot="1" x14ac:dyDescent="0.25">
      <c r="A192" s="155" t="str">
        <f>IF(B192="","",MAX(A$110:A191)+1)</f>
        <v/>
      </c>
      <c r="B192" s="155" t="str">
        <f t="shared" si="15"/>
        <v/>
      </c>
      <c r="C192" s="154" t="str">
        <f t="shared" si="16"/>
        <v/>
      </c>
      <c r="E192" s="153" t="str">
        <f t="shared" si="17"/>
        <v/>
      </c>
      <c r="F192" s="152" t="str">
        <f t="shared" si="18"/>
        <v/>
      </c>
      <c r="G192" s="150"/>
      <c r="H192" s="149" t="str">
        <v/>
      </c>
      <c r="I192" s="151" t="str">
        <v/>
      </c>
      <c r="J192" s="150"/>
      <c r="K192" s="149" t="str">
        <f t="shared" si="19"/>
        <v/>
      </c>
      <c r="L192" s="149" t="str">
        <f t="shared" si="20"/>
        <v/>
      </c>
      <c r="M192" s="148" t="str">
        <f t="shared" si="21"/>
        <v/>
      </c>
      <c r="N192" s="157"/>
      <c r="O192" s="157"/>
      <c r="P192" s="157"/>
      <c r="Q192" s="157"/>
      <c r="R192" s="159"/>
      <c r="S192" s="157"/>
      <c r="T192" s="157"/>
      <c r="U192" s="157"/>
      <c r="V192" s="157"/>
      <c r="W192" s="157"/>
      <c r="X192" s="158"/>
      <c r="Y192" s="157"/>
      <c r="Z192" s="157"/>
      <c r="AA192" s="158"/>
      <c r="AB192" s="158"/>
      <c r="AC192" s="157"/>
      <c r="AD192" s="157"/>
      <c r="AE192" s="157"/>
      <c r="AF192" s="156"/>
    </row>
    <row r="193" spans="1:32" ht="16" hidden="1" thickBot="1" x14ac:dyDescent="0.25">
      <c r="A193" s="155" t="str">
        <f>IF(B193="","",MAX(A$110:A192)+1)</f>
        <v/>
      </c>
      <c r="B193" s="155" t="str">
        <f t="shared" si="15"/>
        <v/>
      </c>
      <c r="C193" s="154" t="str">
        <f t="shared" si="16"/>
        <v/>
      </c>
      <c r="E193" s="153" t="str">
        <f t="shared" si="17"/>
        <v/>
      </c>
      <c r="F193" s="152" t="str">
        <f t="shared" si="18"/>
        <v/>
      </c>
      <c r="G193" s="150"/>
      <c r="H193" s="149" t="str">
        <v/>
      </c>
      <c r="I193" s="151" t="str">
        <v/>
      </c>
      <c r="J193" s="150"/>
      <c r="K193" s="149" t="str">
        <f t="shared" si="19"/>
        <v/>
      </c>
      <c r="L193" s="149" t="str">
        <f t="shared" si="20"/>
        <v/>
      </c>
      <c r="M193" s="148" t="str">
        <f t="shared" si="21"/>
        <v/>
      </c>
      <c r="N193" s="157"/>
      <c r="O193" s="157"/>
      <c r="P193" s="157"/>
      <c r="Q193" s="157"/>
      <c r="R193" s="159"/>
      <c r="S193" s="157"/>
      <c r="T193" s="157"/>
      <c r="U193" s="157"/>
      <c r="V193" s="157"/>
      <c r="W193" s="157"/>
      <c r="X193" s="158"/>
      <c r="Y193" s="157"/>
      <c r="Z193" s="157"/>
      <c r="AA193" s="158"/>
      <c r="AB193" s="158"/>
      <c r="AC193" s="157"/>
      <c r="AD193" s="157"/>
      <c r="AE193" s="157"/>
      <c r="AF193" s="156"/>
    </row>
    <row r="194" spans="1:32" ht="16" hidden="1" thickBot="1" x14ac:dyDescent="0.25">
      <c r="A194" s="155" t="str">
        <f>IF(B194="","",MAX(A$110:A193)+1)</f>
        <v/>
      </c>
      <c r="B194" s="155" t="str">
        <f t="shared" si="15"/>
        <v/>
      </c>
      <c r="C194" s="154" t="str">
        <f t="shared" si="16"/>
        <v/>
      </c>
      <c r="E194" s="153" t="str">
        <f t="shared" si="17"/>
        <v/>
      </c>
      <c r="F194" s="152" t="str">
        <f t="shared" si="18"/>
        <v/>
      </c>
      <c r="G194" s="150"/>
      <c r="H194" s="149" t="str">
        <v/>
      </c>
      <c r="I194" s="151" t="str">
        <v/>
      </c>
      <c r="J194" s="150"/>
      <c r="K194" s="149" t="str">
        <f t="shared" si="19"/>
        <v/>
      </c>
      <c r="L194" s="149" t="str">
        <f t="shared" si="20"/>
        <v/>
      </c>
      <c r="M194" s="148" t="str">
        <f t="shared" si="21"/>
        <v/>
      </c>
      <c r="N194" s="157"/>
      <c r="O194" s="157"/>
      <c r="P194" s="157"/>
      <c r="Q194" s="157"/>
      <c r="R194" s="159"/>
      <c r="S194" s="157"/>
      <c r="T194" s="157"/>
      <c r="U194" s="157"/>
      <c r="V194" s="157"/>
      <c r="W194" s="157"/>
      <c r="X194" s="158"/>
      <c r="Y194" s="157"/>
      <c r="Z194" s="157"/>
      <c r="AA194" s="158"/>
      <c r="AB194" s="158"/>
      <c r="AC194" s="157"/>
      <c r="AD194" s="157"/>
      <c r="AE194" s="157"/>
      <c r="AF194" s="156"/>
    </row>
    <row r="195" spans="1:32" ht="16" hidden="1" thickBot="1" x14ac:dyDescent="0.25">
      <c r="A195" s="155" t="str">
        <f>IF(B195="","",MAX(A$110:A194)+1)</f>
        <v/>
      </c>
      <c r="B195" s="155" t="str">
        <f t="shared" si="15"/>
        <v/>
      </c>
      <c r="C195" s="154" t="str">
        <f t="shared" si="16"/>
        <v/>
      </c>
      <c r="E195" s="153" t="str">
        <f t="shared" si="17"/>
        <v/>
      </c>
      <c r="F195" s="152" t="str">
        <f t="shared" si="18"/>
        <v/>
      </c>
      <c r="G195" s="150"/>
      <c r="H195" s="149" t="str">
        <v/>
      </c>
      <c r="I195" s="151" t="str">
        <v/>
      </c>
      <c r="J195" s="150"/>
      <c r="K195" s="149" t="str">
        <f t="shared" si="19"/>
        <v/>
      </c>
      <c r="L195" s="149" t="str">
        <f t="shared" si="20"/>
        <v/>
      </c>
      <c r="M195" s="148" t="str">
        <f t="shared" si="21"/>
        <v/>
      </c>
      <c r="N195" s="157"/>
      <c r="O195" s="157"/>
      <c r="P195" s="157"/>
      <c r="Q195" s="157"/>
      <c r="R195" s="159"/>
      <c r="S195" s="157"/>
      <c r="T195" s="157"/>
      <c r="U195" s="157"/>
      <c r="V195" s="157"/>
      <c r="W195" s="157"/>
      <c r="X195" s="158"/>
      <c r="Y195" s="157"/>
      <c r="Z195" s="157"/>
      <c r="AA195" s="158"/>
      <c r="AB195" s="158"/>
      <c r="AC195" s="157"/>
      <c r="AD195" s="157"/>
      <c r="AE195" s="157"/>
      <c r="AF195" s="156"/>
    </row>
    <row r="196" spans="1:32" ht="16" hidden="1" thickBot="1" x14ac:dyDescent="0.25">
      <c r="A196" s="155" t="str">
        <f>IF(B196="","",MAX(A$110:A195)+1)</f>
        <v/>
      </c>
      <c r="B196" s="155" t="str">
        <f t="shared" si="15"/>
        <v/>
      </c>
      <c r="C196" s="154" t="str">
        <f t="shared" si="16"/>
        <v/>
      </c>
      <c r="E196" s="153" t="str">
        <f t="shared" si="17"/>
        <v/>
      </c>
      <c r="F196" s="152" t="str">
        <f t="shared" si="18"/>
        <v/>
      </c>
      <c r="G196" s="150"/>
      <c r="H196" s="149" t="str">
        <v/>
      </c>
      <c r="I196" s="151" t="str">
        <v/>
      </c>
      <c r="J196" s="150"/>
      <c r="K196" s="149" t="str">
        <f t="shared" si="19"/>
        <v/>
      </c>
      <c r="L196" s="149" t="str">
        <f t="shared" si="20"/>
        <v/>
      </c>
      <c r="M196" s="148" t="str">
        <f t="shared" si="21"/>
        <v/>
      </c>
      <c r="N196" s="157"/>
      <c r="O196" s="157"/>
      <c r="P196" s="157"/>
      <c r="Q196" s="157"/>
      <c r="R196" s="159"/>
      <c r="S196" s="157"/>
      <c r="T196" s="157"/>
      <c r="U196" s="157"/>
      <c r="V196" s="157"/>
      <c r="W196" s="157"/>
      <c r="X196" s="158"/>
      <c r="Y196" s="157"/>
      <c r="Z196" s="157"/>
      <c r="AA196" s="158"/>
      <c r="AB196" s="158"/>
      <c r="AC196" s="157"/>
      <c r="AD196" s="157"/>
      <c r="AE196" s="157"/>
      <c r="AF196" s="156"/>
    </row>
    <row r="197" spans="1:32" ht="16" hidden="1" thickBot="1" x14ac:dyDescent="0.25">
      <c r="A197" s="155" t="str">
        <f>IF(B197="","",MAX(A$110:A196)+1)</f>
        <v/>
      </c>
      <c r="B197" s="155" t="str">
        <f t="shared" si="15"/>
        <v/>
      </c>
      <c r="C197" s="154" t="str">
        <f t="shared" si="16"/>
        <v/>
      </c>
      <c r="E197" s="153" t="str">
        <f t="shared" si="17"/>
        <v/>
      </c>
      <c r="F197" s="152" t="str">
        <f t="shared" si="18"/>
        <v/>
      </c>
      <c r="G197" s="150"/>
      <c r="H197" s="149" t="str">
        <v/>
      </c>
      <c r="I197" s="151" t="str">
        <v/>
      </c>
      <c r="J197" s="150"/>
      <c r="K197" s="149" t="str">
        <f t="shared" si="19"/>
        <v/>
      </c>
      <c r="L197" s="149" t="str">
        <f t="shared" si="20"/>
        <v/>
      </c>
      <c r="M197" s="148" t="str">
        <f t="shared" si="21"/>
        <v/>
      </c>
      <c r="N197" s="157"/>
      <c r="O197" s="157"/>
      <c r="P197" s="157"/>
      <c r="Q197" s="157"/>
      <c r="R197" s="159"/>
      <c r="S197" s="157"/>
      <c r="T197" s="157"/>
      <c r="U197" s="157"/>
      <c r="V197" s="157"/>
      <c r="W197" s="157"/>
      <c r="X197" s="158"/>
      <c r="Y197" s="157"/>
      <c r="Z197" s="157"/>
      <c r="AA197" s="158"/>
      <c r="AB197" s="158"/>
      <c r="AC197" s="157"/>
      <c r="AD197" s="157"/>
      <c r="AE197" s="157"/>
      <c r="AF197" s="156"/>
    </row>
    <row r="198" spans="1:32" ht="16" hidden="1" thickBot="1" x14ac:dyDescent="0.25">
      <c r="A198" s="155" t="str">
        <f>IF(B198="","",MAX(A$110:A197)+1)</f>
        <v/>
      </c>
      <c r="B198" s="155" t="str">
        <f t="shared" si="15"/>
        <v/>
      </c>
      <c r="C198" s="154" t="str">
        <f t="shared" si="16"/>
        <v/>
      </c>
      <c r="E198" s="153" t="str">
        <f t="shared" si="17"/>
        <v/>
      </c>
      <c r="F198" s="152" t="str">
        <f t="shared" si="18"/>
        <v/>
      </c>
      <c r="G198" s="150"/>
      <c r="H198" s="149" t="str">
        <v/>
      </c>
      <c r="I198" s="151" t="str">
        <v/>
      </c>
      <c r="J198" s="150"/>
      <c r="K198" s="149" t="str">
        <f t="shared" si="19"/>
        <v/>
      </c>
      <c r="L198" s="149" t="str">
        <f t="shared" si="20"/>
        <v/>
      </c>
      <c r="M198" s="148" t="str">
        <f t="shared" si="21"/>
        <v/>
      </c>
      <c r="N198" s="157"/>
      <c r="O198" s="157"/>
      <c r="P198" s="157"/>
      <c r="Q198" s="157"/>
      <c r="R198" s="159"/>
      <c r="S198" s="157"/>
      <c r="T198" s="157"/>
      <c r="U198" s="157"/>
      <c r="V198" s="157"/>
      <c r="W198" s="157"/>
      <c r="X198" s="158"/>
      <c r="Y198" s="157"/>
      <c r="Z198" s="157"/>
      <c r="AA198" s="158"/>
      <c r="AB198" s="158"/>
      <c r="AC198" s="157"/>
      <c r="AD198" s="157"/>
      <c r="AE198" s="157"/>
      <c r="AF198" s="156"/>
    </row>
    <row r="199" spans="1:32" ht="16" hidden="1" thickBot="1" x14ac:dyDescent="0.25">
      <c r="A199" s="155" t="str">
        <f>IF(B199="","",MAX(A$110:A198)+1)</f>
        <v/>
      </c>
      <c r="B199" s="155" t="str">
        <f t="shared" si="15"/>
        <v/>
      </c>
      <c r="C199" s="154" t="str">
        <f t="shared" si="16"/>
        <v/>
      </c>
      <c r="E199" s="153" t="str">
        <f t="shared" si="17"/>
        <v/>
      </c>
      <c r="F199" s="152" t="str">
        <f t="shared" si="18"/>
        <v/>
      </c>
      <c r="G199" s="150"/>
      <c r="H199" s="149" t="str">
        <v/>
      </c>
      <c r="I199" s="151" t="str">
        <v/>
      </c>
      <c r="J199" s="150"/>
      <c r="K199" s="149" t="str">
        <f t="shared" si="19"/>
        <v/>
      </c>
      <c r="L199" s="149" t="str">
        <f t="shared" si="20"/>
        <v/>
      </c>
      <c r="M199" s="148" t="str">
        <f t="shared" si="21"/>
        <v/>
      </c>
      <c r="N199" s="157"/>
      <c r="O199" s="157"/>
      <c r="P199" s="157"/>
      <c r="Q199" s="157"/>
      <c r="R199" s="159"/>
      <c r="S199" s="157"/>
      <c r="T199" s="157"/>
      <c r="U199" s="157"/>
      <c r="V199" s="157"/>
      <c r="W199" s="157"/>
      <c r="X199" s="158"/>
      <c r="Y199" s="157"/>
      <c r="Z199" s="157"/>
      <c r="AA199" s="158"/>
      <c r="AB199" s="158"/>
      <c r="AC199" s="157"/>
      <c r="AD199" s="157"/>
      <c r="AE199" s="157"/>
      <c r="AF199" s="156"/>
    </row>
    <row r="200" spans="1:32" ht="16" hidden="1" thickBot="1" x14ac:dyDescent="0.25">
      <c r="A200" s="155" t="str">
        <f>IF(B200="","",MAX(A$110:A199)+1)</f>
        <v/>
      </c>
      <c r="B200" s="155" t="str">
        <f t="shared" si="15"/>
        <v/>
      </c>
      <c r="C200" s="154" t="str">
        <f t="shared" si="16"/>
        <v/>
      </c>
      <c r="E200" s="153" t="str">
        <f t="shared" si="17"/>
        <v/>
      </c>
      <c r="F200" s="152" t="str">
        <f t="shared" si="18"/>
        <v/>
      </c>
      <c r="G200" s="150"/>
      <c r="H200" s="149" t="str">
        <v/>
      </c>
      <c r="I200" s="151" t="str">
        <v/>
      </c>
      <c r="J200" s="150"/>
      <c r="K200" s="149" t="str">
        <f t="shared" si="19"/>
        <v/>
      </c>
      <c r="L200" s="149" t="str">
        <f t="shared" si="20"/>
        <v/>
      </c>
      <c r="M200" s="148" t="str">
        <f t="shared" si="21"/>
        <v/>
      </c>
      <c r="N200" s="157"/>
      <c r="O200" s="157"/>
      <c r="P200" s="157"/>
      <c r="Q200" s="157"/>
      <c r="R200" s="159"/>
      <c r="S200" s="157"/>
      <c r="T200" s="157"/>
      <c r="U200" s="157"/>
      <c r="V200" s="157"/>
      <c r="W200" s="157"/>
      <c r="X200" s="158"/>
      <c r="Y200" s="157"/>
      <c r="Z200" s="157"/>
      <c r="AA200" s="158"/>
      <c r="AB200" s="158"/>
      <c r="AC200" s="157"/>
      <c r="AD200" s="157"/>
      <c r="AE200" s="157"/>
      <c r="AF200" s="156"/>
    </row>
    <row r="201" spans="1:32" ht="16" hidden="1" thickBot="1" x14ac:dyDescent="0.25">
      <c r="A201" s="155" t="str">
        <f>IF(B201="","",MAX(A$110:A200)+1)</f>
        <v/>
      </c>
      <c r="B201" s="155" t="str">
        <f t="shared" si="15"/>
        <v/>
      </c>
      <c r="C201" s="154" t="str">
        <f t="shared" si="16"/>
        <v/>
      </c>
      <c r="E201" s="153" t="str">
        <f t="shared" si="17"/>
        <v/>
      </c>
      <c r="F201" s="152" t="str">
        <f t="shared" si="18"/>
        <v/>
      </c>
      <c r="G201" s="150"/>
      <c r="H201" s="149" t="str">
        <v/>
      </c>
      <c r="I201" s="151" t="str">
        <v/>
      </c>
      <c r="J201" s="150"/>
      <c r="K201" s="149" t="str">
        <f t="shared" si="19"/>
        <v/>
      </c>
      <c r="L201" s="149" t="str">
        <f t="shared" si="20"/>
        <v/>
      </c>
      <c r="M201" s="148" t="str">
        <f t="shared" si="21"/>
        <v/>
      </c>
      <c r="N201" s="157"/>
      <c r="O201" s="157"/>
      <c r="P201" s="157"/>
      <c r="Q201" s="157"/>
      <c r="R201" s="159"/>
      <c r="S201" s="157"/>
      <c r="T201" s="157"/>
      <c r="U201" s="157"/>
      <c r="V201" s="157"/>
      <c r="W201" s="157"/>
      <c r="X201" s="158"/>
      <c r="Y201" s="157"/>
      <c r="Z201" s="157"/>
      <c r="AA201" s="158"/>
      <c r="AB201" s="158"/>
      <c r="AC201" s="157"/>
      <c r="AD201" s="157"/>
      <c r="AE201" s="157"/>
      <c r="AF201" s="156"/>
    </row>
    <row r="202" spans="1:32" ht="16" hidden="1" thickBot="1" x14ac:dyDescent="0.25">
      <c r="A202" s="155" t="str">
        <f>IF(B202="","",MAX(A$110:A201)+1)</f>
        <v/>
      </c>
      <c r="B202" s="155" t="str">
        <f t="shared" si="15"/>
        <v/>
      </c>
      <c r="C202" s="154" t="str">
        <f t="shared" si="16"/>
        <v/>
      </c>
      <c r="E202" s="153" t="str">
        <f t="shared" si="17"/>
        <v/>
      </c>
      <c r="F202" s="152" t="str">
        <f t="shared" si="18"/>
        <v/>
      </c>
      <c r="G202" s="150"/>
      <c r="H202" s="149" t="str">
        <v/>
      </c>
      <c r="I202" s="151" t="str">
        <v/>
      </c>
      <c r="J202" s="150"/>
      <c r="K202" s="149" t="str">
        <f t="shared" si="19"/>
        <v/>
      </c>
      <c r="L202" s="149" t="str">
        <f t="shared" si="20"/>
        <v/>
      </c>
      <c r="M202" s="148" t="str">
        <f t="shared" si="21"/>
        <v/>
      </c>
      <c r="N202" s="157"/>
      <c r="O202" s="157"/>
      <c r="P202" s="157"/>
      <c r="Q202" s="157"/>
      <c r="R202" s="159"/>
      <c r="S202" s="157"/>
      <c r="T202" s="157"/>
      <c r="U202" s="157"/>
      <c r="V202" s="157"/>
      <c r="W202" s="157"/>
      <c r="X202" s="158"/>
      <c r="Y202" s="157"/>
      <c r="Z202" s="157"/>
      <c r="AA202" s="158"/>
      <c r="AB202" s="158"/>
      <c r="AC202" s="157"/>
      <c r="AD202" s="157"/>
      <c r="AE202" s="157"/>
      <c r="AF202" s="156"/>
    </row>
    <row r="203" spans="1:32" ht="16" hidden="1" thickBot="1" x14ac:dyDescent="0.25">
      <c r="A203" s="155" t="str">
        <f>IF(B203="","",MAX(A$110:A202)+1)</f>
        <v/>
      </c>
      <c r="B203" s="155" t="str">
        <f t="shared" si="15"/>
        <v/>
      </c>
      <c r="C203" s="154" t="str">
        <f t="shared" si="16"/>
        <v/>
      </c>
      <c r="E203" s="153" t="str">
        <f t="shared" si="17"/>
        <v/>
      </c>
      <c r="F203" s="152" t="str">
        <f t="shared" si="18"/>
        <v/>
      </c>
      <c r="G203" s="150"/>
      <c r="H203" s="149" t="str">
        <v/>
      </c>
      <c r="I203" s="151" t="str">
        <v/>
      </c>
      <c r="J203" s="150"/>
      <c r="K203" s="149" t="str">
        <f t="shared" si="19"/>
        <v/>
      </c>
      <c r="L203" s="149" t="str">
        <f t="shared" si="20"/>
        <v/>
      </c>
      <c r="M203" s="148" t="str">
        <f t="shared" si="21"/>
        <v/>
      </c>
    </row>
    <row r="204" spans="1:32" ht="16" hidden="1" thickBot="1" x14ac:dyDescent="0.25">
      <c r="A204" s="155" t="str">
        <f>IF(B204="","",MAX(A$110:A203)+1)</f>
        <v/>
      </c>
      <c r="B204" s="155" t="str">
        <f t="shared" si="15"/>
        <v/>
      </c>
      <c r="C204" s="154" t="str">
        <f t="shared" si="16"/>
        <v/>
      </c>
      <c r="E204" s="153" t="str">
        <f t="shared" si="17"/>
        <v/>
      </c>
      <c r="F204" s="152" t="str">
        <f t="shared" si="18"/>
        <v/>
      </c>
      <c r="G204" s="150"/>
      <c r="H204" s="149" t="str">
        <v/>
      </c>
      <c r="I204" s="151" t="str">
        <v/>
      </c>
      <c r="J204" s="150"/>
      <c r="K204" s="149" t="str">
        <f t="shared" si="19"/>
        <v/>
      </c>
      <c r="L204" s="149" t="str">
        <f t="shared" si="20"/>
        <v/>
      </c>
      <c r="M204" s="148" t="str">
        <f t="shared" si="21"/>
        <v/>
      </c>
    </row>
    <row r="205" spans="1:32" ht="16" hidden="1" thickBot="1" x14ac:dyDescent="0.25">
      <c r="A205" s="155" t="str">
        <f>IF(B205="","",MAX(A$110:A204)+1)</f>
        <v/>
      </c>
      <c r="B205" s="155" t="str">
        <f t="shared" si="15"/>
        <v/>
      </c>
      <c r="C205" s="154" t="str">
        <f t="shared" si="16"/>
        <v/>
      </c>
      <c r="E205" s="153" t="str">
        <f t="shared" si="17"/>
        <v/>
      </c>
      <c r="F205" s="152" t="str">
        <f t="shared" si="18"/>
        <v/>
      </c>
      <c r="G205" s="150"/>
      <c r="H205" s="149" t="str">
        <v/>
      </c>
      <c r="I205" s="151" t="str">
        <v/>
      </c>
      <c r="J205" s="150"/>
      <c r="K205" s="149" t="str">
        <f t="shared" si="19"/>
        <v/>
      </c>
      <c r="L205" s="149" t="str">
        <f t="shared" si="20"/>
        <v/>
      </c>
      <c r="M205" s="148" t="str">
        <f t="shared" si="21"/>
        <v/>
      </c>
    </row>
    <row r="206" spans="1:32" ht="16" hidden="1" thickBot="1" x14ac:dyDescent="0.25">
      <c r="A206" s="155" t="str">
        <f>IF(B206="","",MAX(A$110:A205)+1)</f>
        <v/>
      </c>
      <c r="B206" s="155" t="str">
        <f t="shared" si="15"/>
        <v/>
      </c>
      <c r="C206" s="154" t="str">
        <f t="shared" si="16"/>
        <v/>
      </c>
      <c r="E206" s="153" t="str">
        <f t="shared" si="17"/>
        <v/>
      </c>
      <c r="F206" s="152" t="str">
        <f t="shared" si="18"/>
        <v/>
      </c>
      <c r="G206" s="150"/>
      <c r="H206" s="149" t="str">
        <v/>
      </c>
      <c r="I206" s="151" t="str">
        <v/>
      </c>
      <c r="J206" s="150"/>
      <c r="K206" s="149" t="str">
        <f t="shared" si="19"/>
        <v/>
      </c>
      <c r="L206" s="149" t="str">
        <f t="shared" si="20"/>
        <v/>
      </c>
      <c r="M206" s="148" t="str">
        <f t="shared" si="21"/>
        <v/>
      </c>
    </row>
    <row r="207" spans="1:32" ht="16" hidden="1" thickBot="1" x14ac:dyDescent="0.25">
      <c r="A207" s="155" t="str">
        <f>IF(B207="","",MAX(A$110:A206)+1)</f>
        <v/>
      </c>
      <c r="B207" s="155" t="str">
        <f t="shared" ref="B207:B210" si="22">IF(E100&gt;0,B100,"")</f>
        <v/>
      </c>
      <c r="C207" s="154" t="str">
        <f t="shared" ref="C207:C210" si="23">IF(E100&gt;0,E100,"")</f>
        <v/>
      </c>
      <c r="E207" s="153" t="str">
        <f t="shared" si="17"/>
        <v/>
      </c>
      <c r="F207" s="152" t="str">
        <f t="shared" si="18"/>
        <v/>
      </c>
      <c r="G207" s="150"/>
      <c r="H207" s="149" t="str">
        <v/>
      </c>
      <c r="I207" s="151" t="str">
        <v/>
      </c>
      <c r="J207" s="150"/>
      <c r="K207" s="149" t="str">
        <f t="shared" si="19"/>
        <v/>
      </c>
      <c r="L207" s="149" t="str">
        <f t="shared" si="20"/>
        <v/>
      </c>
      <c r="M207" s="148" t="str">
        <f t="shared" si="21"/>
        <v/>
      </c>
    </row>
    <row r="208" spans="1:32" ht="16" hidden="1" thickBot="1" x14ac:dyDescent="0.25">
      <c r="A208" s="155" t="str">
        <f>IF(B208="","",MAX(A$110:A207)+1)</f>
        <v/>
      </c>
      <c r="B208" s="155" t="str">
        <f t="shared" si="22"/>
        <v/>
      </c>
      <c r="C208" s="154" t="str">
        <f t="shared" si="23"/>
        <v/>
      </c>
      <c r="E208" s="153" t="str">
        <f t="shared" si="17"/>
        <v/>
      </c>
      <c r="F208" s="152" t="str">
        <f t="shared" si="18"/>
        <v/>
      </c>
      <c r="G208" s="150"/>
      <c r="H208" s="149" t="str">
        <v/>
      </c>
      <c r="I208" s="151" t="str">
        <v/>
      </c>
      <c r="J208" s="150"/>
      <c r="K208" s="149" t="str">
        <f t="shared" si="19"/>
        <v/>
      </c>
      <c r="L208" s="149" t="str">
        <f t="shared" si="20"/>
        <v/>
      </c>
      <c r="M208" s="148" t="str">
        <f t="shared" si="21"/>
        <v/>
      </c>
    </row>
    <row r="209" spans="1:13" ht="16" hidden="1" thickBot="1" x14ac:dyDescent="0.25">
      <c r="A209" s="155" t="str">
        <f>IF(B209="","",MAX(A$110:A208)+1)</f>
        <v/>
      </c>
      <c r="B209" s="155" t="str">
        <f t="shared" si="22"/>
        <v/>
      </c>
      <c r="C209" s="154" t="str">
        <f t="shared" si="23"/>
        <v/>
      </c>
      <c r="E209" s="153" t="str">
        <f t="shared" si="17"/>
        <v/>
      </c>
      <c r="F209" s="152" t="str">
        <f t="shared" si="18"/>
        <v/>
      </c>
      <c r="G209" s="150"/>
      <c r="H209" s="149" t="str">
        <v/>
      </c>
      <c r="I209" s="151" t="str">
        <v/>
      </c>
      <c r="J209" s="150"/>
      <c r="K209" s="149" t="str">
        <f t="shared" si="19"/>
        <v/>
      </c>
      <c r="L209" s="149" t="str">
        <f t="shared" si="20"/>
        <v/>
      </c>
      <c r="M209" s="148" t="str">
        <f t="shared" si="21"/>
        <v/>
      </c>
    </row>
    <row r="210" spans="1:13" ht="16" hidden="1" thickBot="1" x14ac:dyDescent="0.25">
      <c r="A210" s="155" t="str">
        <f>IF(B210="","",MAX(A$110:A209)+1)</f>
        <v/>
      </c>
      <c r="B210" s="155" t="str">
        <f t="shared" si="22"/>
        <v/>
      </c>
      <c r="C210" s="154" t="str">
        <f t="shared" si="23"/>
        <v/>
      </c>
      <c r="E210" s="153" t="str">
        <f t="shared" si="17"/>
        <v/>
      </c>
      <c r="F210" s="152" t="str">
        <f t="shared" si="18"/>
        <v/>
      </c>
      <c r="G210" s="150"/>
      <c r="H210" s="149" t="str">
        <v/>
      </c>
      <c r="I210" s="151" t="str">
        <v/>
      </c>
      <c r="J210" s="150"/>
      <c r="K210" s="149" t="str">
        <f t="shared" si="19"/>
        <v/>
      </c>
      <c r="L210" s="149" t="str">
        <f t="shared" si="20"/>
        <v/>
      </c>
      <c r="M210" s="148" t="str">
        <f t="shared" si="21"/>
        <v/>
      </c>
    </row>
    <row r="211" spans="1:13" hidden="1" x14ac:dyDescent="0.2"/>
    <row r="212" spans="1:13" hidden="1" x14ac:dyDescent="0.2"/>
    <row r="213" spans="1:13" hidden="1" x14ac:dyDescent="0.2"/>
    <row r="214" spans="1:13" hidden="1" x14ac:dyDescent="0.2"/>
    <row r="215" spans="1:13" hidden="1" x14ac:dyDescent="0.2"/>
    <row r="216" spans="1:13" hidden="1" x14ac:dyDescent="0.2"/>
    <row r="217" spans="1:13" hidden="1" x14ac:dyDescent="0.2"/>
    <row r="218" spans="1:13" hidden="1" x14ac:dyDescent="0.2"/>
    <row r="219" spans="1:13" hidden="1" x14ac:dyDescent="0.2"/>
    <row r="220" spans="1:13" hidden="1" x14ac:dyDescent="0.2"/>
    <row r="221" spans="1:13" hidden="1" x14ac:dyDescent="0.2"/>
    <row r="222" spans="1:13" hidden="1" x14ac:dyDescent="0.2"/>
    <row r="223" spans="1:13" hidden="1" x14ac:dyDescent="0.2"/>
    <row r="224" spans="1:13"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spans="2:4" hidden="1" x14ac:dyDescent="0.2"/>
    <row r="242" spans="2:4" hidden="1" x14ac:dyDescent="0.2"/>
    <row r="243" spans="2:4" hidden="1" x14ac:dyDescent="0.2"/>
    <row r="244" spans="2:4" hidden="1" x14ac:dyDescent="0.2"/>
    <row r="245" spans="2:4" hidden="1" x14ac:dyDescent="0.2"/>
    <row r="246" spans="2:4" hidden="1" x14ac:dyDescent="0.2"/>
    <row r="247" spans="2:4" hidden="1" x14ac:dyDescent="0.2"/>
    <row r="248" spans="2:4" hidden="1" x14ac:dyDescent="0.2"/>
    <row r="249" spans="2:4" hidden="1" x14ac:dyDescent="0.2"/>
    <row r="250" spans="2:4" hidden="1" x14ac:dyDescent="0.2"/>
    <row r="251" spans="2:4" hidden="1" x14ac:dyDescent="0.2"/>
    <row r="252" spans="2:4" hidden="1" x14ac:dyDescent="0.2"/>
    <row r="253" spans="2:4" hidden="1" x14ac:dyDescent="0.2"/>
    <row r="254" spans="2:4" hidden="1" x14ac:dyDescent="0.2"/>
    <row r="255" spans="2:4" hidden="1" x14ac:dyDescent="0.2">
      <c r="B255">
        <f t="shared" ref="B255:B286" si="24">AD111</f>
        <v>0</v>
      </c>
      <c r="C255">
        <f t="shared" ref="C255:C286" si="25">AE111</f>
        <v>0</v>
      </c>
      <c r="D255">
        <f t="shared" ref="D255:D286" si="26">AF111</f>
        <v>0</v>
      </c>
    </row>
    <row r="256" spans="2:4" hidden="1" x14ac:dyDescent="0.2">
      <c r="B256">
        <f t="shared" si="24"/>
        <v>0</v>
      </c>
      <c r="C256">
        <f t="shared" si="25"/>
        <v>0</v>
      </c>
      <c r="D256">
        <f t="shared" si="26"/>
        <v>0</v>
      </c>
    </row>
    <row r="257" spans="2:4" hidden="1" x14ac:dyDescent="0.2">
      <c r="B257">
        <f t="shared" si="24"/>
        <v>0</v>
      </c>
      <c r="C257">
        <f t="shared" si="25"/>
        <v>0</v>
      </c>
      <c r="D257">
        <f t="shared" si="26"/>
        <v>0</v>
      </c>
    </row>
    <row r="258" spans="2:4" hidden="1" x14ac:dyDescent="0.2">
      <c r="B258">
        <f t="shared" si="24"/>
        <v>0</v>
      </c>
      <c r="C258">
        <f t="shared" si="25"/>
        <v>0</v>
      </c>
      <c r="D258">
        <f t="shared" si="26"/>
        <v>0</v>
      </c>
    </row>
    <row r="259" spans="2:4" hidden="1" x14ac:dyDescent="0.2">
      <c r="B259">
        <f t="shared" si="24"/>
        <v>0</v>
      </c>
      <c r="C259">
        <f t="shared" si="25"/>
        <v>0</v>
      </c>
      <c r="D259">
        <f t="shared" si="26"/>
        <v>0</v>
      </c>
    </row>
    <row r="260" spans="2:4" hidden="1" x14ac:dyDescent="0.2">
      <c r="B260">
        <f t="shared" si="24"/>
        <v>0</v>
      </c>
      <c r="C260">
        <f t="shared" si="25"/>
        <v>0</v>
      </c>
      <c r="D260">
        <f t="shared" si="26"/>
        <v>0</v>
      </c>
    </row>
    <row r="261" spans="2:4" hidden="1" x14ac:dyDescent="0.2">
      <c r="B261">
        <f t="shared" si="24"/>
        <v>0</v>
      </c>
      <c r="C261">
        <f t="shared" si="25"/>
        <v>0</v>
      </c>
      <c r="D261">
        <f t="shared" si="26"/>
        <v>0</v>
      </c>
    </row>
    <row r="262" spans="2:4" hidden="1" x14ac:dyDescent="0.2">
      <c r="B262">
        <f t="shared" si="24"/>
        <v>0</v>
      </c>
      <c r="C262">
        <f t="shared" si="25"/>
        <v>0</v>
      </c>
      <c r="D262">
        <f t="shared" si="26"/>
        <v>0</v>
      </c>
    </row>
    <row r="263" spans="2:4" hidden="1" x14ac:dyDescent="0.2">
      <c r="B263">
        <f t="shared" si="24"/>
        <v>0</v>
      </c>
      <c r="C263">
        <f t="shared" si="25"/>
        <v>0</v>
      </c>
      <c r="D263">
        <f t="shared" si="26"/>
        <v>0</v>
      </c>
    </row>
    <row r="264" spans="2:4" hidden="1" x14ac:dyDescent="0.2">
      <c r="B264">
        <f t="shared" si="24"/>
        <v>0</v>
      </c>
      <c r="C264">
        <f t="shared" si="25"/>
        <v>0</v>
      </c>
      <c r="D264">
        <f t="shared" si="26"/>
        <v>0</v>
      </c>
    </row>
    <row r="265" spans="2:4" hidden="1" x14ac:dyDescent="0.2">
      <c r="B265">
        <f t="shared" si="24"/>
        <v>0</v>
      </c>
      <c r="C265">
        <f t="shared" si="25"/>
        <v>0</v>
      </c>
      <c r="D265">
        <f t="shared" si="26"/>
        <v>0</v>
      </c>
    </row>
    <row r="266" spans="2:4" hidden="1" x14ac:dyDescent="0.2">
      <c r="B266">
        <f t="shared" si="24"/>
        <v>0</v>
      </c>
      <c r="C266">
        <f t="shared" si="25"/>
        <v>0</v>
      </c>
      <c r="D266">
        <f t="shared" si="26"/>
        <v>0</v>
      </c>
    </row>
    <row r="267" spans="2:4" hidden="1" x14ac:dyDescent="0.2">
      <c r="B267">
        <f t="shared" si="24"/>
        <v>0</v>
      </c>
      <c r="C267">
        <f t="shared" si="25"/>
        <v>0</v>
      </c>
      <c r="D267">
        <f t="shared" si="26"/>
        <v>0</v>
      </c>
    </row>
    <row r="268" spans="2:4" hidden="1" x14ac:dyDescent="0.2">
      <c r="B268">
        <f t="shared" si="24"/>
        <v>0</v>
      </c>
      <c r="C268">
        <f t="shared" si="25"/>
        <v>0</v>
      </c>
      <c r="D268">
        <f t="shared" si="26"/>
        <v>0</v>
      </c>
    </row>
    <row r="269" spans="2:4" hidden="1" x14ac:dyDescent="0.2">
      <c r="B269">
        <f t="shared" si="24"/>
        <v>0</v>
      </c>
      <c r="C269">
        <f t="shared" si="25"/>
        <v>0</v>
      </c>
      <c r="D269">
        <f t="shared" si="26"/>
        <v>0</v>
      </c>
    </row>
    <row r="270" spans="2:4" hidden="1" x14ac:dyDescent="0.2">
      <c r="B270">
        <f t="shared" si="24"/>
        <v>0</v>
      </c>
      <c r="C270">
        <f t="shared" si="25"/>
        <v>0</v>
      </c>
      <c r="D270">
        <f t="shared" si="26"/>
        <v>0</v>
      </c>
    </row>
    <row r="271" spans="2:4" hidden="1" x14ac:dyDescent="0.2">
      <c r="B271">
        <f t="shared" si="24"/>
        <v>0</v>
      </c>
      <c r="C271">
        <f t="shared" si="25"/>
        <v>0</v>
      </c>
      <c r="D271">
        <f t="shared" si="26"/>
        <v>0</v>
      </c>
    </row>
    <row r="272" spans="2:4" hidden="1" x14ac:dyDescent="0.2">
      <c r="B272">
        <f t="shared" si="24"/>
        <v>0</v>
      </c>
      <c r="C272">
        <f t="shared" si="25"/>
        <v>0</v>
      </c>
      <c r="D272">
        <f t="shared" si="26"/>
        <v>0</v>
      </c>
    </row>
    <row r="273" spans="2:4" hidden="1" x14ac:dyDescent="0.2">
      <c r="B273">
        <f t="shared" si="24"/>
        <v>0</v>
      </c>
      <c r="C273">
        <f t="shared" si="25"/>
        <v>0</v>
      </c>
      <c r="D273">
        <f t="shared" si="26"/>
        <v>0</v>
      </c>
    </row>
    <row r="274" spans="2:4" hidden="1" x14ac:dyDescent="0.2">
      <c r="B274">
        <f t="shared" si="24"/>
        <v>0</v>
      </c>
      <c r="C274">
        <f t="shared" si="25"/>
        <v>0</v>
      </c>
      <c r="D274">
        <f t="shared" si="26"/>
        <v>0</v>
      </c>
    </row>
    <row r="275" spans="2:4" hidden="1" x14ac:dyDescent="0.2">
      <c r="B275">
        <f t="shared" si="24"/>
        <v>0</v>
      </c>
      <c r="C275">
        <f t="shared" si="25"/>
        <v>0</v>
      </c>
      <c r="D275">
        <f t="shared" si="26"/>
        <v>0</v>
      </c>
    </row>
    <row r="276" spans="2:4" hidden="1" x14ac:dyDescent="0.2">
      <c r="B276">
        <f t="shared" si="24"/>
        <v>0</v>
      </c>
      <c r="C276">
        <f t="shared" si="25"/>
        <v>0</v>
      </c>
      <c r="D276">
        <f t="shared" si="26"/>
        <v>0</v>
      </c>
    </row>
    <row r="277" spans="2:4" hidden="1" x14ac:dyDescent="0.2">
      <c r="B277">
        <f t="shared" si="24"/>
        <v>0</v>
      </c>
      <c r="C277">
        <f t="shared" si="25"/>
        <v>0</v>
      </c>
      <c r="D277">
        <f t="shared" si="26"/>
        <v>0</v>
      </c>
    </row>
    <row r="278" spans="2:4" hidden="1" x14ac:dyDescent="0.2">
      <c r="B278">
        <f t="shared" si="24"/>
        <v>0</v>
      </c>
      <c r="C278">
        <f t="shared" si="25"/>
        <v>0</v>
      </c>
      <c r="D278">
        <f t="shared" si="26"/>
        <v>0</v>
      </c>
    </row>
    <row r="279" spans="2:4" hidden="1" x14ac:dyDescent="0.2">
      <c r="B279">
        <f t="shared" si="24"/>
        <v>0</v>
      </c>
      <c r="C279">
        <f t="shared" si="25"/>
        <v>0</v>
      </c>
      <c r="D279">
        <f t="shared" si="26"/>
        <v>0</v>
      </c>
    </row>
    <row r="280" spans="2:4" hidden="1" x14ac:dyDescent="0.2">
      <c r="B280">
        <f t="shared" si="24"/>
        <v>0</v>
      </c>
      <c r="C280">
        <f t="shared" si="25"/>
        <v>0</v>
      </c>
      <c r="D280">
        <f t="shared" si="26"/>
        <v>0</v>
      </c>
    </row>
    <row r="281" spans="2:4" hidden="1" x14ac:dyDescent="0.2">
      <c r="B281">
        <f t="shared" si="24"/>
        <v>0</v>
      </c>
      <c r="C281">
        <f t="shared" si="25"/>
        <v>0</v>
      </c>
      <c r="D281">
        <f t="shared" si="26"/>
        <v>0</v>
      </c>
    </row>
    <row r="282" spans="2:4" hidden="1" x14ac:dyDescent="0.2">
      <c r="B282">
        <f t="shared" si="24"/>
        <v>0</v>
      </c>
      <c r="C282">
        <f t="shared" si="25"/>
        <v>0</v>
      </c>
      <c r="D282">
        <f t="shared" si="26"/>
        <v>0</v>
      </c>
    </row>
    <row r="283" spans="2:4" hidden="1" x14ac:dyDescent="0.2">
      <c r="B283">
        <f t="shared" si="24"/>
        <v>0</v>
      </c>
      <c r="C283">
        <f t="shared" si="25"/>
        <v>0</v>
      </c>
      <c r="D283">
        <f t="shared" si="26"/>
        <v>0</v>
      </c>
    </row>
    <row r="284" spans="2:4" hidden="1" x14ac:dyDescent="0.2">
      <c r="B284">
        <f t="shared" si="24"/>
        <v>0</v>
      </c>
      <c r="C284">
        <f t="shared" si="25"/>
        <v>0</v>
      </c>
      <c r="D284">
        <f t="shared" si="26"/>
        <v>0</v>
      </c>
    </row>
    <row r="285" spans="2:4" hidden="1" x14ac:dyDescent="0.2">
      <c r="B285">
        <f t="shared" si="24"/>
        <v>0</v>
      </c>
      <c r="C285">
        <f t="shared" si="25"/>
        <v>0</v>
      </c>
      <c r="D285">
        <f t="shared" si="26"/>
        <v>0</v>
      </c>
    </row>
    <row r="286" spans="2:4" hidden="1" x14ac:dyDescent="0.2">
      <c r="B286">
        <f t="shared" si="24"/>
        <v>0</v>
      </c>
      <c r="C286">
        <f t="shared" si="25"/>
        <v>0</v>
      </c>
      <c r="D286">
        <f t="shared" si="26"/>
        <v>0</v>
      </c>
    </row>
    <row r="287" spans="2:4" hidden="1" x14ac:dyDescent="0.2">
      <c r="B287">
        <f t="shared" ref="B287:B318" si="27">AD143</f>
        <v>0</v>
      </c>
      <c r="C287">
        <f t="shared" ref="C287:C318" si="28">AE143</f>
        <v>0</v>
      </c>
      <c r="D287">
        <f t="shared" ref="D287:D318" si="29">AF143</f>
        <v>0</v>
      </c>
    </row>
    <row r="288" spans="2:4" hidden="1" x14ac:dyDescent="0.2">
      <c r="B288">
        <f t="shared" si="27"/>
        <v>0</v>
      </c>
      <c r="C288">
        <f t="shared" si="28"/>
        <v>0</v>
      </c>
      <c r="D288">
        <f t="shared" si="29"/>
        <v>0</v>
      </c>
    </row>
    <row r="289" spans="2:67" s="68" customFormat="1" hidden="1" x14ac:dyDescent="0.2">
      <c r="B289">
        <f t="shared" si="27"/>
        <v>0</v>
      </c>
      <c r="C289">
        <f t="shared" si="28"/>
        <v>0</v>
      </c>
      <c r="D289">
        <f t="shared" si="29"/>
        <v>0</v>
      </c>
      <c r="H289" s="39"/>
      <c r="I289"/>
      <c r="J289"/>
      <c r="K289"/>
      <c r="L289" s="40"/>
      <c r="M289" s="39"/>
      <c r="N289"/>
      <c r="O289"/>
      <c r="P289"/>
      <c r="Q289"/>
      <c r="R289" s="84"/>
      <c r="S289"/>
      <c r="T289"/>
      <c r="U289"/>
      <c r="V289"/>
      <c r="W289" s="84"/>
      <c r="X289"/>
      <c r="Y289"/>
      <c r="Z289"/>
      <c r="AA289" s="85"/>
      <c r="AB289" s="84"/>
      <c r="AC289"/>
      <c r="AD289"/>
      <c r="AE289"/>
      <c r="AF289" s="85"/>
      <c r="AG289" s="84"/>
      <c r="AH289"/>
      <c r="AI289"/>
      <c r="AJ289"/>
      <c r="AK289" s="85"/>
      <c r="AL289" s="84"/>
      <c r="AM289"/>
      <c r="AN289"/>
      <c r="AO289"/>
      <c r="AP289" s="85"/>
      <c r="AQ289" s="84"/>
      <c r="AR289"/>
      <c r="AS289"/>
      <c r="AT289"/>
      <c r="AU289" s="85"/>
      <c r="AV289" s="84"/>
      <c r="AW289"/>
      <c r="AX289"/>
      <c r="AY289"/>
      <c r="AZ289" s="85"/>
      <c r="BA289" s="84"/>
      <c r="BB289"/>
      <c r="BC289"/>
      <c r="BD289"/>
      <c r="BE289" s="85"/>
      <c r="BF289" s="84"/>
      <c r="BG289"/>
      <c r="BH289"/>
      <c r="BI289"/>
      <c r="BJ289" s="85"/>
      <c r="BK289" s="84"/>
      <c r="BL289"/>
      <c r="BM289"/>
      <c r="BN289"/>
      <c r="BO289" s="85"/>
    </row>
    <row r="290" spans="2:67" s="68" customFormat="1" hidden="1" x14ac:dyDescent="0.2">
      <c r="B290">
        <f t="shared" si="27"/>
        <v>0</v>
      </c>
      <c r="C290">
        <f t="shared" si="28"/>
        <v>0</v>
      </c>
      <c r="D290">
        <f t="shared" si="29"/>
        <v>0</v>
      </c>
      <c r="H290" s="39"/>
      <c r="I290"/>
      <c r="J290"/>
      <c r="K290"/>
      <c r="L290" s="40"/>
      <c r="M290" s="39"/>
      <c r="N290"/>
      <c r="O290"/>
      <c r="P290"/>
      <c r="Q290"/>
      <c r="R290" s="84"/>
      <c r="S290"/>
      <c r="T290"/>
      <c r="U290"/>
      <c r="V290"/>
      <c r="W290" s="84"/>
      <c r="X290"/>
      <c r="Y290"/>
      <c r="Z290"/>
      <c r="AA290" s="85"/>
      <c r="AB290" s="84"/>
      <c r="AC290"/>
      <c r="AD290"/>
      <c r="AE290"/>
      <c r="AF290" s="85"/>
      <c r="AG290" s="84"/>
      <c r="AH290"/>
      <c r="AI290"/>
      <c r="AJ290"/>
      <c r="AK290" s="85"/>
      <c r="AL290" s="84"/>
      <c r="AM290"/>
      <c r="AN290"/>
      <c r="AO290"/>
      <c r="AP290" s="85"/>
      <c r="AQ290" s="84"/>
      <c r="AR290"/>
      <c r="AS290"/>
      <c r="AT290"/>
      <c r="AU290" s="85"/>
      <c r="AV290" s="84"/>
      <c r="AW290"/>
      <c r="AX290"/>
      <c r="AY290"/>
      <c r="AZ290" s="85"/>
      <c r="BA290" s="84"/>
      <c r="BB290"/>
      <c r="BC290"/>
      <c r="BD290"/>
      <c r="BE290" s="85"/>
      <c r="BF290" s="84"/>
      <c r="BG290"/>
      <c r="BH290"/>
      <c r="BI290"/>
      <c r="BJ290" s="85"/>
      <c r="BK290" s="84"/>
      <c r="BL290"/>
      <c r="BM290"/>
      <c r="BN290"/>
      <c r="BO290" s="85"/>
    </row>
    <row r="291" spans="2:67" s="68" customFormat="1" hidden="1" x14ac:dyDescent="0.2">
      <c r="B291">
        <f t="shared" si="27"/>
        <v>0</v>
      </c>
      <c r="C291">
        <f t="shared" si="28"/>
        <v>0</v>
      </c>
      <c r="D291">
        <f t="shared" si="29"/>
        <v>0</v>
      </c>
      <c r="H291" s="39"/>
      <c r="I291"/>
      <c r="J291"/>
      <c r="K291"/>
      <c r="L291" s="40"/>
      <c r="M291" s="39"/>
      <c r="N291"/>
      <c r="O291"/>
      <c r="P291"/>
      <c r="Q291"/>
      <c r="R291" s="84"/>
      <c r="S291"/>
      <c r="T291"/>
      <c r="U291"/>
      <c r="V291"/>
      <c r="W291" s="84"/>
      <c r="X291"/>
      <c r="Y291"/>
      <c r="Z291"/>
      <c r="AA291" s="85"/>
      <c r="AB291" s="84"/>
      <c r="AC291"/>
      <c r="AD291"/>
      <c r="AE291"/>
      <c r="AF291" s="85"/>
      <c r="AG291" s="84"/>
      <c r="AH291"/>
      <c r="AI291"/>
      <c r="AJ291"/>
      <c r="AK291" s="85"/>
      <c r="AL291" s="84"/>
      <c r="AM291"/>
      <c r="AN291"/>
      <c r="AO291"/>
      <c r="AP291" s="85"/>
      <c r="AQ291" s="84"/>
      <c r="AR291"/>
      <c r="AS291"/>
      <c r="AT291"/>
      <c r="AU291" s="85"/>
      <c r="AV291" s="84"/>
      <c r="AW291"/>
      <c r="AX291"/>
      <c r="AY291"/>
      <c r="AZ291" s="85"/>
      <c r="BA291" s="84"/>
      <c r="BB291"/>
      <c r="BC291"/>
      <c r="BD291"/>
      <c r="BE291" s="85"/>
      <c r="BF291" s="84"/>
      <c r="BG291"/>
      <c r="BH291"/>
      <c r="BI291"/>
      <c r="BJ291" s="85"/>
      <c r="BK291" s="84"/>
      <c r="BL291"/>
      <c r="BM291"/>
      <c r="BN291"/>
      <c r="BO291" s="85"/>
    </row>
    <row r="292" spans="2:67" s="68" customFormat="1" hidden="1" x14ac:dyDescent="0.2">
      <c r="B292">
        <f t="shared" si="27"/>
        <v>0</v>
      </c>
      <c r="C292">
        <f t="shared" si="28"/>
        <v>0</v>
      </c>
      <c r="D292">
        <f t="shared" si="29"/>
        <v>0</v>
      </c>
      <c r="H292" s="39"/>
      <c r="I292"/>
      <c r="J292"/>
      <c r="K292"/>
      <c r="L292" s="40"/>
      <c r="M292" s="39"/>
      <c r="N292"/>
      <c r="O292"/>
      <c r="P292"/>
      <c r="Q292"/>
      <c r="R292" s="84"/>
      <c r="S292"/>
      <c r="T292"/>
      <c r="U292"/>
      <c r="V292"/>
      <c r="W292" s="84"/>
      <c r="X292"/>
      <c r="Y292"/>
      <c r="Z292"/>
      <c r="AA292" s="85"/>
      <c r="AB292" s="84"/>
      <c r="AC292"/>
      <c r="AD292"/>
      <c r="AE292"/>
      <c r="AF292" s="85"/>
      <c r="AG292" s="84"/>
      <c r="AH292"/>
      <c r="AI292"/>
      <c r="AJ292"/>
      <c r="AK292" s="85"/>
      <c r="AL292" s="84"/>
      <c r="AM292"/>
      <c r="AN292"/>
      <c r="AO292"/>
      <c r="AP292" s="85"/>
      <c r="AQ292" s="84"/>
      <c r="AR292"/>
      <c r="AS292"/>
      <c r="AT292"/>
      <c r="AU292" s="85"/>
      <c r="AV292" s="84"/>
      <c r="AW292"/>
      <c r="AX292"/>
      <c r="AY292"/>
      <c r="AZ292" s="85"/>
      <c r="BA292" s="84"/>
      <c r="BB292"/>
      <c r="BC292"/>
      <c r="BD292"/>
      <c r="BE292" s="85"/>
      <c r="BF292" s="84"/>
      <c r="BG292"/>
      <c r="BH292"/>
      <c r="BI292"/>
      <c r="BJ292" s="85"/>
      <c r="BK292" s="84"/>
      <c r="BL292"/>
      <c r="BM292"/>
      <c r="BN292"/>
      <c r="BO292" s="85"/>
    </row>
    <row r="293" spans="2:67" s="68" customFormat="1" hidden="1" x14ac:dyDescent="0.2">
      <c r="B293">
        <f t="shared" si="27"/>
        <v>0</v>
      </c>
      <c r="C293">
        <f t="shared" si="28"/>
        <v>0</v>
      </c>
      <c r="D293">
        <f t="shared" si="29"/>
        <v>0</v>
      </c>
      <c r="H293" s="39"/>
      <c r="I293"/>
      <c r="J293"/>
      <c r="K293"/>
      <c r="L293" s="40"/>
      <c r="M293" s="39"/>
      <c r="N293"/>
      <c r="O293"/>
      <c r="P293"/>
      <c r="Q293"/>
      <c r="R293" s="84"/>
      <c r="S293"/>
      <c r="T293"/>
      <c r="U293"/>
      <c r="V293"/>
      <c r="W293" s="84"/>
      <c r="X293"/>
      <c r="Y293"/>
      <c r="Z293"/>
      <c r="AA293" s="85"/>
      <c r="AB293" s="84"/>
      <c r="AC293"/>
      <c r="AD293"/>
      <c r="AE293"/>
      <c r="AF293" s="85"/>
      <c r="AG293" s="84"/>
      <c r="AH293"/>
      <c r="AI293"/>
      <c r="AJ293"/>
      <c r="AK293" s="85"/>
      <c r="AL293" s="84"/>
      <c r="AM293"/>
      <c r="AN293"/>
      <c r="AO293"/>
      <c r="AP293" s="85"/>
      <c r="AQ293" s="84"/>
      <c r="AR293"/>
      <c r="AS293"/>
      <c r="AT293"/>
      <c r="AU293" s="85"/>
      <c r="AV293" s="84"/>
      <c r="AW293"/>
      <c r="AX293"/>
      <c r="AY293"/>
      <c r="AZ293" s="85"/>
      <c r="BA293" s="84"/>
      <c r="BB293"/>
      <c r="BC293"/>
      <c r="BD293"/>
      <c r="BE293" s="85"/>
      <c r="BF293" s="84"/>
      <c r="BG293"/>
      <c r="BH293"/>
      <c r="BI293"/>
      <c r="BJ293" s="85"/>
      <c r="BK293" s="84"/>
      <c r="BL293"/>
      <c r="BM293"/>
      <c r="BN293"/>
      <c r="BO293" s="85"/>
    </row>
    <row r="294" spans="2:67" s="68" customFormat="1" hidden="1" x14ac:dyDescent="0.2">
      <c r="B294">
        <f t="shared" si="27"/>
        <v>0</v>
      </c>
      <c r="C294">
        <f t="shared" si="28"/>
        <v>0</v>
      </c>
      <c r="D294">
        <f t="shared" si="29"/>
        <v>0</v>
      </c>
      <c r="H294" s="39"/>
      <c r="I294"/>
      <c r="J294"/>
      <c r="K294"/>
      <c r="L294" s="40"/>
      <c r="M294" s="39"/>
      <c r="N294"/>
      <c r="O294"/>
      <c r="P294"/>
      <c r="Q294"/>
      <c r="R294" s="84"/>
      <c r="S294"/>
      <c r="T294"/>
      <c r="U294"/>
      <c r="V294"/>
      <c r="W294" s="84"/>
      <c r="X294"/>
      <c r="Y294"/>
      <c r="Z294"/>
      <c r="AA294" s="85"/>
      <c r="AB294" s="84"/>
      <c r="AC294"/>
      <c r="AD294"/>
      <c r="AE294"/>
      <c r="AF294" s="85"/>
      <c r="AG294" s="84"/>
      <c r="AH294"/>
      <c r="AI294"/>
      <c r="AJ294"/>
      <c r="AK294" s="85"/>
      <c r="AL294" s="84"/>
      <c r="AM294"/>
      <c r="AN294"/>
      <c r="AO294"/>
      <c r="AP294" s="85"/>
      <c r="AQ294" s="84"/>
      <c r="AR294"/>
      <c r="AS294"/>
      <c r="AT294"/>
      <c r="AU294" s="85"/>
      <c r="AV294" s="84"/>
      <c r="AW294"/>
      <c r="AX294"/>
      <c r="AY294"/>
      <c r="AZ294" s="85"/>
      <c r="BA294" s="84"/>
      <c r="BB294"/>
      <c r="BC294"/>
      <c r="BD294"/>
      <c r="BE294" s="85"/>
      <c r="BF294" s="84"/>
      <c r="BG294"/>
      <c r="BH294"/>
      <c r="BI294"/>
      <c r="BJ294" s="85"/>
      <c r="BK294" s="84"/>
      <c r="BL294"/>
      <c r="BM294"/>
      <c r="BN294"/>
      <c r="BO294" s="85"/>
    </row>
    <row r="295" spans="2:67" s="68" customFormat="1" hidden="1" x14ac:dyDescent="0.2">
      <c r="B295">
        <f t="shared" si="27"/>
        <v>0</v>
      </c>
      <c r="C295">
        <f t="shared" si="28"/>
        <v>0</v>
      </c>
      <c r="D295">
        <f t="shared" si="29"/>
        <v>0</v>
      </c>
      <c r="H295" s="39"/>
      <c r="I295"/>
      <c r="J295"/>
      <c r="K295"/>
      <c r="L295" s="40"/>
      <c r="M295" s="39"/>
      <c r="N295"/>
      <c r="O295"/>
      <c r="P295"/>
      <c r="Q295"/>
      <c r="R295" s="84"/>
      <c r="S295"/>
      <c r="T295"/>
      <c r="U295"/>
      <c r="V295"/>
      <c r="W295" s="84"/>
      <c r="X295"/>
      <c r="Y295"/>
      <c r="Z295"/>
      <c r="AA295" s="85"/>
      <c r="AB295" s="84"/>
      <c r="AC295"/>
      <c r="AD295"/>
      <c r="AE295"/>
      <c r="AF295" s="85"/>
      <c r="AG295" s="84"/>
      <c r="AH295"/>
      <c r="AI295"/>
      <c r="AJ295"/>
      <c r="AK295" s="85"/>
      <c r="AL295" s="84"/>
      <c r="AM295"/>
      <c r="AN295"/>
      <c r="AO295"/>
      <c r="AP295" s="85"/>
      <c r="AQ295" s="84"/>
      <c r="AR295"/>
      <c r="AS295"/>
      <c r="AT295"/>
      <c r="AU295" s="85"/>
      <c r="AV295" s="84"/>
      <c r="AW295"/>
      <c r="AX295"/>
      <c r="AY295"/>
      <c r="AZ295" s="85"/>
      <c r="BA295" s="84"/>
      <c r="BB295"/>
      <c r="BC295"/>
      <c r="BD295"/>
      <c r="BE295" s="85"/>
      <c r="BF295" s="84"/>
      <c r="BG295"/>
      <c r="BH295"/>
      <c r="BI295"/>
      <c r="BJ295" s="85"/>
      <c r="BK295" s="84"/>
      <c r="BL295"/>
      <c r="BM295"/>
      <c r="BN295"/>
      <c r="BO295" s="85"/>
    </row>
    <row r="296" spans="2:67" s="68" customFormat="1" hidden="1" x14ac:dyDescent="0.2">
      <c r="B296">
        <f t="shared" si="27"/>
        <v>0</v>
      </c>
      <c r="C296">
        <f t="shared" si="28"/>
        <v>0</v>
      </c>
      <c r="D296">
        <f t="shared" si="29"/>
        <v>0</v>
      </c>
      <c r="H296" s="39"/>
      <c r="I296"/>
      <c r="J296"/>
      <c r="K296"/>
      <c r="L296" s="40"/>
      <c r="M296" s="39"/>
      <c r="N296"/>
      <c r="O296"/>
      <c r="P296"/>
      <c r="Q296"/>
      <c r="R296" s="84"/>
      <c r="S296"/>
      <c r="T296"/>
      <c r="U296"/>
      <c r="V296"/>
      <c r="W296" s="84"/>
      <c r="X296"/>
      <c r="Y296"/>
      <c r="Z296"/>
      <c r="AA296" s="85"/>
      <c r="AB296" s="84"/>
      <c r="AC296"/>
      <c r="AD296"/>
      <c r="AE296"/>
      <c r="AF296" s="85"/>
      <c r="AG296" s="84"/>
      <c r="AH296"/>
      <c r="AI296"/>
      <c r="AJ296"/>
      <c r="AK296" s="85"/>
      <c r="AL296" s="84"/>
      <c r="AM296"/>
      <c r="AN296"/>
      <c r="AO296"/>
      <c r="AP296" s="85"/>
      <c r="AQ296" s="84"/>
      <c r="AR296"/>
      <c r="AS296"/>
      <c r="AT296"/>
      <c r="AU296" s="85"/>
      <c r="AV296" s="84"/>
      <c r="AW296"/>
      <c r="AX296"/>
      <c r="AY296"/>
      <c r="AZ296" s="85"/>
      <c r="BA296" s="84"/>
      <c r="BB296"/>
      <c r="BC296"/>
      <c r="BD296"/>
      <c r="BE296" s="85"/>
      <c r="BF296" s="84"/>
      <c r="BG296"/>
      <c r="BH296"/>
      <c r="BI296"/>
      <c r="BJ296" s="85"/>
      <c r="BK296" s="84"/>
      <c r="BL296"/>
      <c r="BM296"/>
      <c r="BN296"/>
      <c r="BO296" s="85"/>
    </row>
    <row r="297" spans="2:67" s="68" customFormat="1" hidden="1" x14ac:dyDescent="0.2">
      <c r="B297">
        <f t="shared" si="27"/>
        <v>0</v>
      </c>
      <c r="C297">
        <f t="shared" si="28"/>
        <v>0</v>
      </c>
      <c r="D297">
        <f t="shared" si="29"/>
        <v>0</v>
      </c>
      <c r="H297" s="39"/>
      <c r="I297"/>
      <c r="J297"/>
      <c r="K297"/>
      <c r="L297" s="40"/>
      <c r="M297" s="39"/>
      <c r="N297"/>
      <c r="O297"/>
      <c r="P297"/>
      <c r="Q297"/>
      <c r="R297" s="84"/>
      <c r="S297"/>
      <c r="T297"/>
      <c r="U297"/>
      <c r="V297"/>
      <c r="W297" s="84"/>
      <c r="X297"/>
      <c r="Y297"/>
      <c r="Z297"/>
      <c r="AA297" s="85"/>
      <c r="AB297" s="84"/>
      <c r="AC297"/>
      <c r="AD297"/>
      <c r="AE297"/>
      <c r="AF297" s="85"/>
      <c r="AG297" s="84"/>
      <c r="AH297"/>
      <c r="AI297"/>
      <c r="AJ297"/>
      <c r="AK297" s="85"/>
      <c r="AL297" s="84"/>
      <c r="AM297"/>
      <c r="AN297"/>
      <c r="AO297"/>
      <c r="AP297" s="85"/>
      <c r="AQ297" s="84"/>
      <c r="AR297"/>
      <c r="AS297"/>
      <c r="AT297"/>
      <c r="AU297" s="85"/>
      <c r="AV297" s="84"/>
      <c r="AW297"/>
      <c r="AX297"/>
      <c r="AY297"/>
      <c r="AZ297" s="85"/>
      <c r="BA297" s="84"/>
      <c r="BB297"/>
      <c r="BC297"/>
      <c r="BD297"/>
      <c r="BE297" s="85"/>
      <c r="BF297" s="84"/>
      <c r="BG297"/>
      <c r="BH297"/>
      <c r="BI297"/>
      <c r="BJ297" s="85"/>
      <c r="BK297" s="84"/>
      <c r="BL297"/>
      <c r="BM297"/>
      <c r="BN297"/>
      <c r="BO297" s="85"/>
    </row>
    <row r="298" spans="2:67" s="68" customFormat="1" hidden="1" x14ac:dyDescent="0.2">
      <c r="B298">
        <f t="shared" si="27"/>
        <v>0</v>
      </c>
      <c r="C298">
        <f t="shared" si="28"/>
        <v>0</v>
      </c>
      <c r="D298">
        <f t="shared" si="29"/>
        <v>0</v>
      </c>
      <c r="H298" s="39"/>
      <c r="I298"/>
      <c r="J298"/>
      <c r="K298"/>
      <c r="L298" s="40"/>
      <c r="M298" s="39"/>
      <c r="N298"/>
      <c r="O298"/>
      <c r="P298"/>
      <c r="Q298"/>
      <c r="R298" s="84"/>
      <c r="S298"/>
      <c r="T298"/>
      <c r="U298"/>
      <c r="V298"/>
      <c r="W298" s="84"/>
      <c r="X298"/>
      <c r="Y298"/>
      <c r="Z298"/>
      <c r="AA298" s="85"/>
      <c r="AB298" s="84"/>
      <c r="AC298"/>
      <c r="AD298"/>
      <c r="AE298"/>
      <c r="AF298" s="85"/>
      <c r="AG298" s="84"/>
      <c r="AH298"/>
      <c r="AI298"/>
      <c r="AJ298"/>
      <c r="AK298" s="85"/>
      <c r="AL298" s="84"/>
      <c r="AM298"/>
      <c r="AN298"/>
      <c r="AO298"/>
      <c r="AP298" s="85"/>
      <c r="AQ298" s="84"/>
      <c r="AR298"/>
      <c r="AS298"/>
      <c r="AT298"/>
      <c r="AU298" s="85"/>
      <c r="AV298" s="84"/>
      <c r="AW298"/>
      <c r="AX298"/>
      <c r="AY298"/>
      <c r="AZ298" s="85"/>
      <c r="BA298" s="84"/>
      <c r="BB298"/>
      <c r="BC298"/>
      <c r="BD298"/>
      <c r="BE298" s="85"/>
      <c r="BF298" s="84"/>
      <c r="BG298"/>
      <c r="BH298"/>
      <c r="BI298"/>
      <c r="BJ298" s="85"/>
      <c r="BK298" s="84"/>
      <c r="BL298"/>
      <c r="BM298"/>
      <c r="BN298"/>
      <c r="BO298" s="85"/>
    </row>
    <row r="299" spans="2:67" s="68" customFormat="1" hidden="1" x14ac:dyDescent="0.2">
      <c r="B299">
        <f t="shared" si="27"/>
        <v>0</v>
      </c>
      <c r="C299">
        <f t="shared" si="28"/>
        <v>0</v>
      </c>
      <c r="D299">
        <f t="shared" si="29"/>
        <v>0</v>
      </c>
      <c r="H299" s="39"/>
      <c r="I299"/>
      <c r="J299"/>
      <c r="K299"/>
      <c r="L299" s="40"/>
      <c r="M299" s="39"/>
      <c r="N299"/>
      <c r="O299"/>
      <c r="P299"/>
      <c r="Q299"/>
      <c r="R299" s="84"/>
      <c r="S299"/>
      <c r="T299"/>
      <c r="U299"/>
      <c r="V299"/>
      <c r="W299" s="84"/>
      <c r="X299"/>
      <c r="Y299"/>
      <c r="Z299"/>
      <c r="AA299" s="85"/>
      <c r="AB299" s="84"/>
      <c r="AC299"/>
      <c r="AD299"/>
      <c r="AE299"/>
      <c r="AF299" s="85"/>
      <c r="AG299" s="84"/>
      <c r="AH299"/>
      <c r="AI299"/>
      <c r="AJ299"/>
      <c r="AK299" s="85"/>
      <c r="AL299" s="84"/>
      <c r="AM299"/>
      <c r="AN299"/>
      <c r="AO299"/>
      <c r="AP299" s="85"/>
      <c r="AQ299" s="84"/>
      <c r="AR299"/>
      <c r="AS299"/>
      <c r="AT299"/>
      <c r="AU299" s="85"/>
      <c r="AV299" s="84"/>
      <c r="AW299"/>
      <c r="AX299"/>
      <c r="AY299"/>
      <c r="AZ299" s="85"/>
      <c r="BA299" s="84"/>
      <c r="BB299"/>
      <c r="BC299"/>
      <c r="BD299"/>
      <c r="BE299" s="85"/>
      <c r="BF299" s="84"/>
      <c r="BG299"/>
      <c r="BH299"/>
      <c r="BI299"/>
      <c r="BJ299" s="85"/>
      <c r="BK299" s="84"/>
      <c r="BL299"/>
      <c r="BM299"/>
      <c r="BN299"/>
      <c r="BO299" s="85"/>
    </row>
    <row r="300" spans="2:67" s="68" customFormat="1" hidden="1" x14ac:dyDescent="0.2">
      <c r="B300">
        <f t="shared" si="27"/>
        <v>0</v>
      </c>
      <c r="C300">
        <f t="shared" si="28"/>
        <v>0</v>
      </c>
      <c r="D300">
        <f t="shared" si="29"/>
        <v>0</v>
      </c>
      <c r="H300" s="39"/>
      <c r="I300"/>
      <c r="J300"/>
      <c r="K300"/>
      <c r="L300" s="40"/>
      <c r="M300" s="39"/>
      <c r="N300"/>
      <c r="O300"/>
      <c r="P300"/>
      <c r="Q300"/>
      <c r="R300" s="84"/>
      <c r="S300"/>
      <c r="T300"/>
      <c r="U300"/>
      <c r="V300"/>
      <c r="W300" s="84"/>
      <c r="X300"/>
      <c r="Y300"/>
      <c r="Z300"/>
      <c r="AA300" s="85"/>
      <c r="AB300" s="84"/>
      <c r="AC300"/>
      <c r="AD300"/>
      <c r="AE300"/>
      <c r="AF300" s="85"/>
      <c r="AG300" s="84"/>
      <c r="AH300"/>
      <c r="AI300"/>
      <c r="AJ300"/>
      <c r="AK300" s="85"/>
      <c r="AL300" s="84"/>
      <c r="AM300"/>
      <c r="AN300"/>
      <c r="AO300"/>
      <c r="AP300" s="85"/>
      <c r="AQ300" s="84"/>
      <c r="AR300"/>
      <c r="AS300"/>
      <c r="AT300"/>
      <c r="AU300" s="85"/>
      <c r="AV300" s="84"/>
      <c r="AW300"/>
      <c r="AX300"/>
      <c r="AY300"/>
      <c r="AZ300" s="85"/>
      <c r="BA300" s="84"/>
      <c r="BB300"/>
      <c r="BC300"/>
      <c r="BD300"/>
      <c r="BE300" s="85"/>
      <c r="BF300" s="84"/>
      <c r="BG300"/>
      <c r="BH300"/>
      <c r="BI300"/>
      <c r="BJ300" s="85"/>
      <c r="BK300" s="84"/>
      <c r="BL300"/>
      <c r="BM300"/>
      <c r="BN300"/>
      <c r="BO300" s="85"/>
    </row>
    <row r="301" spans="2:67" s="68" customFormat="1" hidden="1" x14ac:dyDescent="0.2">
      <c r="B301">
        <f t="shared" si="27"/>
        <v>0</v>
      </c>
      <c r="C301">
        <f t="shared" si="28"/>
        <v>0</v>
      </c>
      <c r="D301">
        <f t="shared" si="29"/>
        <v>0</v>
      </c>
      <c r="H301" s="39"/>
      <c r="I301"/>
      <c r="J301"/>
      <c r="K301"/>
      <c r="L301" s="40"/>
      <c r="M301" s="39"/>
      <c r="N301"/>
      <c r="O301"/>
      <c r="P301"/>
      <c r="Q301"/>
      <c r="R301" s="84"/>
      <c r="S301"/>
      <c r="T301"/>
      <c r="U301"/>
      <c r="V301"/>
      <c r="W301" s="84"/>
      <c r="X301"/>
      <c r="Y301"/>
      <c r="Z301"/>
      <c r="AA301" s="85"/>
      <c r="AB301" s="84"/>
      <c r="AC301"/>
      <c r="AD301"/>
      <c r="AE301"/>
      <c r="AF301" s="85"/>
      <c r="AG301" s="84"/>
      <c r="AH301"/>
      <c r="AI301"/>
      <c r="AJ301"/>
      <c r="AK301" s="85"/>
      <c r="AL301" s="84"/>
      <c r="AM301"/>
      <c r="AN301"/>
      <c r="AO301"/>
      <c r="AP301" s="85"/>
      <c r="AQ301" s="84"/>
      <c r="AR301"/>
      <c r="AS301"/>
      <c r="AT301"/>
      <c r="AU301" s="85"/>
      <c r="AV301" s="84"/>
      <c r="AW301"/>
      <c r="AX301"/>
      <c r="AY301"/>
      <c r="AZ301" s="85"/>
      <c r="BA301" s="84"/>
      <c r="BB301"/>
      <c r="BC301"/>
      <c r="BD301"/>
      <c r="BE301" s="85"/>
      <c r="BF301" s="84"/>
      <c r="BG301"/>
      <c r="BH301"/>
      <c r="BI301"/>
      <c r="BJ301" s="85"/>
      <c r="BK301" s="84"/>
      <c r="BL301"/>
      <c r="BM301"/>
      <c r="BN301"/>
      <c r="BO301" s="85"/>
    </row>
    <row r="302" spans="2:67" s="68" customFormat="1" hidden="1" x14ac:dyDescent="0.2">
      <c r="B302">
        <f t="shared" si="27"/>
        <v>0</v>
      </c>
      <c r="C302">
        <f t="shared" si="28"/>
        <v>0</v>
      </c>
      <c r="D302">
        <f t="shared" si="29"/>
        <v>0</v>
      </c>
      <c r="H302" s="39"/>
      <c r="I302"/>
      <c r="J302"/>
      <c r="K302"/>
      <c r="L302" s="40"/>
      <c r="M302" s="39"/>
      <c r="N302"/>
      <c r="O302"/>
      <c r="P302"/>
      <c r="Q302"/>
      <c r="R302" s="84"/>
      <c r="S302"/>
      <c r="T302"/>
      <c r="U302"/>
      <c r="V302"/>
      <c r="W302" s="84"/>
      <c r="X302"/>
      <c r="Y302"/>
      <c r="Z302"/>
      <c r="AA302" s="85"/>
      <c r="AB302" s="84"/>
      <c r="AC302"/>
      <c r="AD302"/>
      <c r="AE302"/>
      <c r="AF302" s="85"/>
      <c r="AG302" s="84"/>
      <c r="AH302"/>
      <c r="AI302"/>
      <c r="AJ302"/>
      <c r="AK302" s="85"/>
      <c r="AL302" s="84"/>
      <c r="AM302"/>
      <c r="AN302"/>
      <c r="AO302"/>
      <c r="AP302" s="85"/>
      <c r="AQ302" s="84"/>
      <c r="AR302"/>
      <c r="AS302"/>
      <c r="AT302"/>
      <c r="AU302" s="85"/>
      <c r="AV302" s="84"/>
      <c r="AW302"/>
      <c r="AX302"/>
      <c r="AY302"/>
      <c r="AZ302" s="85"/>
      <c r="BA302" s="84"/>
      <c r="BB302"/>
      <c r="BC302"/>
      <c r="BD302"/>
      <c r="BE302" s="85"/>
      <c r="BF302" s="84"/>
      <c r="BG302"/>
      <c r="BH302"/>
      <c r="BI302"/>
      <c r="BJ302" s="85"/>
      <c r="BK302" s="84"/>
      <c r="BL302"/>
      <c r="BM302"/>
      <c r="BN302"/>
      <c r="BO302" s="85"/>
    </row>
    <row r="303" spans="2:67" s="68" customFormat="1" hidden="1" x14ac:dyDescent="0.2">
      <c r="B303">
        <f t="shared" si="27"/>
        <v>0</v>
      </c>
      <c r="C303">
        <f t="shared" si="28"/>
        <v>0</v>
      </c>
      <c r="D303">
        <f t="shared" si="29"/>
        <v>0</v>
      </c>
      <c r="H303" s="39"/>
      <c r="I303"/>
      <c r="J303"/>
      <c r="K303"/>
      <c r="L303" s="40"/>
      <c r="M303" s="39"/>
      <c r="N303"/>
      <c r="O303"/>
      <c r="P303"/>
      <c r="Q303"/>
      <c r="R303" s="84"/>
      <c r="S303"/>
      <c r="T303"/>
      <c r="U303"/>
      <c r="V303"/>
      <c r="W303" s="84"/>
      <c r="X303"/>
      <c r="Y303"/>
      <c r="Z303"/>
      <c r="AA303" s="85"/>
      <c r="AB303" s="84"/>
      <c r="AC303"/>
      <c r="AD303"/>
      <c r="AE303"/>
      <c r="AF303" s="85"/>
      <c r="AG303" s="84"/>
      <c r="AH303"/>
      <c r="AI303"/>
      <c r="AJ303"/>
      <c r="AK303" s="85"/>
      <c r="AL303" s="84"/>
      <c r="AM303"/>
      <c r="AN303"/>
      <c r="AO303"/>
      <c r="AP303" s="85"/>
      <c r="AQ303" s="84"/>
      <c r="AR303"/>
      <c r="AS303"/>
      <c r="AT303"/>
      <c r="AU303" s="85"/>
      <c r="AV303" s="84"/>
      <c r="AW303"/>
      <c r="AX303"/>
      <c r="AY303"/>
      <c r="AZ303" s="85"/>
      <c r="BA303" s="84"/>
      <c r="BB303"/>
      <c r="BC303"/>
      <c r="BD303"/>
      <c r="BE303" s="85"/>
      <c r="BF303" s="84"/>
      <c r="BG303"/>
      <c r="BH303"/>
      <c r="BI303"/>
      <c r="BJ303" s="85"/>
      <c r="BK303" s="84"/>
      <c r="BL303"/>
      <c r="BM303"/>
      <c r="BN303"/>
      <c r="BO303" s="85"/>
    </row>
    <row r="304" spans="2:67" s="68" customFormat="1" hidden="1" x14ac:dyDescent="0.2">
      <c r="B304">
        <f t="shared" si="27"/>
        <v>0</v>
      </c>
      <c r="C304">
        <f t="shared" si="28"/>
        <v>0</v>
      </c>
      <c r="D304">
        <f t="shared" si="29"/>
        <v>0</v>
      </c>
      <c r="H304" s="39"/>
      <c r="I304"/>
      <c r="J304"/>
      <c r="K304"/>
      <c r="L304" s="40"/>
      <c r="M304" s="39"/>
      <c r="N304"/>
      <c r="O304"/>
      <c r="P304"/>
      <c r="Q304"/>
      <c r="R304" s="84"/>
      <c r="S304"/>
      <c r="T304"/>
      <c r="U304"/>
      <c r="V304"/>
      <c r="W304" s="84"/>
      <c r="X304"/>
      <c r="Y304"/>
      <c r="Z304"/>
      <c r="AA304" s="85"/>
      <c r="AB304" s="84"/>
      <c r="AC304"/>
      <c r="AD304"/>
      <c r="AE304"/>
      <c r="AF304" s="85"/>
      <c r="AG304" s="84"/>
      <c r="AH304"/>
      <c r="AI304"/>
      <c r="AJ304"/>
      <c r="AK304" s="85"/>
      <c r="AL304" s="84"/>
      <c r="AM304"/>
      <c r="AN304"/>
      <c r="AO304"/>
      <c r="AP304" s="85"/>
      <c r="AQ304" s="84"/>
      <c r="AR304"/>
      <c r="AS304"/>
      <c r="AT304"/>
      <c r="AU304" s="85"/>
      <c r="AV304" s="84"/>
      <c r="AW304"/>
      <c r="AX304"/>
      <c r="AY304"/>
      <c r="AZ304" s="85"/>
      <c r="BA304" s="84"/>
      <c r="BB304"/>
      <c r="BC304"/>
      <c r="BD304"/>
      <c r="BE304" s="85"/>
      <c r="BF304" s="84"/>
      <c r="BG304"/>
      <c r="BH304"/>
      <c r="BI304"/>
      <c r="BJ304" s="85"/>
      <c r="BK304" s="84"/>
      <c r="BL304"/>
      <c r="BM304"/>
      <c r="BN304"/>
      <c r="BO304" s="85"/>
    </row>
    <row r="305" spans="2:67" s="68" customFormat="1" hidden="1" x14ac:dyDescent="0.2">
      <c r="B305">
        <f t="shared" si="27"/>
        <v>0</v>
      </c>
      <c r="C305">
        <f t="shared" si="28"/>
        <v>0</v>
      </c>
      <c r="D305">
        <f t="shared" si="29"/>
        <v>0</v>
      </c>
      <c r="H305" s="39"/>
      <c r="I305"/>
      <c r="J305"/>
      <c r="K305"/>
      <c r="L305" s="40"/>
      <c r="M305" s="39"/>
      <c r="N305"/>
      <c r="O305"/>
      <c r="P305"/>
      <c r="Q305"/>
      <c r="R305" s="84"/>
      <c r="S305"/>
      <c r="T305"/>
      <c r="U305"/>
      <c r="V305"/>
      <c r="W305" s="84"/>
      <c r="X305"/>
      <c r="Y305"/>
      <c r="Z305"/>
      <c r="AA305" s="85"/>
      <c r="AB305" s="84"/>
      <c r="AC305"/>
      <c r="AD305"/>
      <c r="AE305"/>
      <c r="AF305" s="85"/>
      <c r="AG305" s="84"/>
      <c r="AH305"/>
      <c r="AI305"/>
      <c r="AJ305"/>
      <c r="AK305" s="85"/>
      <c r="AL305" s="84"/>
      <c r="AM305"/>
      <c r="AN305"/>
      <c r="AO305"/>
      <c r="AP305" s="85"/>
      <c r="AQ305" s="84"/>
      <c r="AR305"/>
      <c r="AS305"/>
      <c r="AT305"/>
      <c r="AU305" s="85"/>
      <c r="AV305" s="84"/>
      <c r="AW305"/>
      <c r="AX305"/>
      <c r="AY305"/>
      <c r="AZ305" s="85"/>
      <c r="BA305" s="84"/>
      <c r="BB305"/>
      <c r="BC305"/>
      <c r="BD305"/>
      <c r="BE305" s="85"/>
      <c r="BF305" s="84"/>
      <c r="BG305"/>
      <c r="BH305"/>
      <c r="BI305"/>
      <c r="BJ305" s="85"/>
      <c r="BK305" s="84"/>
      <c r="BL305"/>
      <c r="BM305"/>
      <c r="BN305"/>
      <c r="BO305" s="85"/>
    </row>
    <row r="306" spans="2:67" s="68" customFormat="1" hidden="1" x14ac:dyDescent="0.2">
      <c r="B306">
        <f t="shared" si="27"/>
        <v>0</v>
      </c>
      <c r="C306">
        <f t="shared" si="28"/>
        <v>0</v>
      </c>
      <c r="D306">
        <f t="shared" si="29"/>
        <v>0</v>
      </c>
      <c r="H306" s="39"/>
      <c r="I306"/>
      <c r="J306"/>
      <c r="K306"/>
      <c r="L306" s="40"/>
      <c r="M306" s="39"/>
      <c r="N306"/>
      <c r="O306"/>
      <c r="P306"/>
      <c r="Q306"/>
      <c r="R306" s="84"/>
      <c r="S306"/>
      <c r="T306"/>
      <c r="U306"/>
      <c r="V306"/>
      <c r="W306" s="84"/>
      <c r="X306"/>
      <c r="Y306"/>
      <c r="Z306"/>
      <c r="AA306" s="85"/>
      <c r="AB306" s="84"/>
      <c r="AC306"/>
      <c r="AD306"/>
      <c r="AE306"/>
      <c r="AF306" s="85"/>
      <c r="AG306" s="84"/>
      <c r="AH306"/>
      <c r="AI306"/>
      <c r="AJ306"/>
      <c r="AK306" s="85"/>
      <c r="AL306" s="84"/>
      <c r="AM306"/>
      <c r="AN306"/>
      <c r="AO306"/>
      <c r="AP306" s="85"/>
      <c r="AQ306" s="84"/>
      <c r="AR306"/>
      <c r="AS306"/>
      <c r="AT306"/>
      <c r="AU306" s="85"/>
      <c r="AV306" s="84"/>
      <c r="AW306"/>
      <c r="AX306"/>
      <c r="AY306"/>
      <c r="AZ306" s="85"/>
      <c r="BA306" s="84"/>
      <c r="BB306"/>
      <c r="BC306"/>
      <c r="BD306"/>
      <c r="BE306" s="85"/>
      <c r="BF306" s="84"/>
      <c r="BG306"/>
      <c r="BH306"/>
      <c r="BI306"/>
      <c r="BJ306" s="85"/>
      <c r="BK306" s="84"/>
      <c r="BL306"/>
      <c r="BM306"/>
      <c r="BN306"/>
      <c r="BO306" s="85"/>
    </row>
    <row r="307" spans="2:67" s="68" customFormat="1" hidden="1" x14ac:dyDescent="0.2">
      <c r="B307">
        <f t="shared" si="27"/>
        <v>0</v>
      </c>
      <c r="C307">
        <f t="shared" si="28"/>
        <v>0</v>
      </c>
      <c r="D307">
        <f t="shared" si="29"/>
        <v>0</v>
      </c>
      <c r="H307" s="39"/>
      <c r="I307"/>
      <c r="J307"/>
      <c r="K307"/>
      <c r="L307" s="40"/>
      <c r="M307" s="39"/>
      <c r="N307"/>
      <c r="O307"/>
      <c r="P307"/>
      <c r="Q307"/>
      <c r="R307" s="84"/>
      <c r="S307"/>
      <c r="T307"/>
      <c r="U307"/>
      <c r="V307"/>
      <c r="W307" s="84"/>
      <c r="X307"/>
      <c r="Y307"/>
      <c r="Z307"/>
      <c r="AA307" s="85"/>
      <c r="AB307" s="84"/>
      <c r="AC307"/>
      <c r="AD307"/>
      <c r="AE307"/>
      <c r="AF307" s="85"/>
      <c r="AG307" s="84"/>
      <c r="AH307"/>
      <c r="AI307"/>
      <c r="AJ307"/>
      <c r="AK307" s="85"/>
      <c r="AL307" s="84"/>
      <c r="AM307"/>
      <c r="AN307"/>
      <c r="AO307"/>
      <c r="AP307" s="85"/>
      <c r="AQ307" s="84"/>
      <c r="AR307"/>
      <c r="AS307"/>
      <c r="AT307"/>
      <c r="AU307" s="85"/>
      <c r="AV307" s="84"/>
      <c r="AW307"/>
      <c r="AX307"/>
      <c r="AY307"/>
      <c r="AZ307" s="85"/>
      <c r="BA307" s="84"/>
      <c r="BB307"/>
      <c r="BC307"/>
      <c r="BD307"/>
      <c r="BE307" s="85"/>
      <c r="BF307" s="84"/>
      <c r="BG307"/>
      <c r="BH307"/>
      <c r="BI307"/>
      <c r="BJ307" s="85"/>
      <c r="BK307" s="84"/>
      <c r="BL307"/>
      <c r="BM307"/>
      <c r="BN307"/>
      <c r="BO307" s="85"/>
    </row>
    <row r="308" spans="2:67" s="68" customFormat="1" hidden="1" x14ac:dyDescent="0.2">
      <c r="B308">
        <f t="shared" si="27"/>
        <v>0</v>
      </c>
      <c r="C308">
        <f t="shared" si="28"/>
        <v>0</v>
      </c>
      <c r="D308">
        <f t="shared" si="29"/>
        <v>0</v>
      </c>
      <c r="H308" s="39"/>
      <c r="I308"/>
      <c r="J308"/>
      <c r="K308"/>
      <c r="L308" s="40"/>
      <c r="M308" s="39"/>
      <c r="N308"/>
      <c r="O308"/>
      <c r="P308"/>
      <c r="Q308"/>
      <c r="R308" s="84"/>
      <c r="S308"/>
      <c r="T308"/>
      <c r="U308"/>
      <c r="V308"/>
      <c r="W308" s="84"/>
      <c r="X308"/>
      <c r="Y308"/>
      <c r="Z308"/>
      <c r="AA308" s="85"/>
      <c r="AB308" s="84"/>
      <c r="AC308"/>
      <c r="AD308"/>
      <c r="AE308"/>
      <c r="AF308" s="85"/>
      <c r="AG308" s="84"/>
      <c r="AH308"/>
      <c r="AI308"/>
      <c r="AJ308"/>
      <c r="AK308" s="85"/>
      <c r="AL308" s="84"/>
      <c r="AM308"/>
      <c r="AN308"/>
      <c r="AO308"/>
      <c r="AP308" s="85"/>
      <c r="AQ308" s="84"/>
      <c r="AR308"/>
      <c r="AS308"/>
      <c r="AT308"/>
      <c r="AU308" s="85"/>
      <c r="AV308" s="84"/>
      <c r="AW308"/>
      <c r="AX308"/>
      <c r="AY308"/>
      <c r="AZ308" s="85"/>
      <c r="BA308" s="84"/>
      <c r="BB308"/>
      <c r="BC308"/>
      <c r="BD308"/>
      <c r="BE308" s="85"/>
      <c r="BF308" s="84"/>
      <c r="BG308"/>
      <c r="BH308"/>
      <c r="BI308"/>
      <c r="BJ308" s="85"/>
      <c r="BK308" s="84"/>
      <c r="BL308"/>
      <c r="BM308"/>
      <c r="BN308"/>
      <c r="BO308" s="85"/>
    </row>
    <row r="309" spans="2:67" s="68" customFormat="1" hidden="1" x14ac:dyDescent="0.2">
      <c r="B309">
        <f t="shared" si="27"/>
        <v>0</v>
      </c>
      <c r="C309">
        <f t="shared" si="28"/>
        <v>0</v>
      </c>
      <c r="D309">
        <f t="shared" si="29"/>
        <v>0</v>
      </c>
      <c r="H309" s="39"/>
      <c r="I309"/>
      <c r="J309"/>
      <c r="K309"/>
      <c r="L309" s="40"/>
      <c r="M309" s="39"/>
      <c r="N309"/>
      <c r="O309"/>
      <c r="P309"/>
      <c r="Q309"/>
      <c r="R309" s="84"/>
      <c r="S309"/>
      <c r="T309"/>
      <c r="U309"/>
      <c r="V309"/>
      <c r="W309" s="84"/>
      <c r="X309"/>
      <c r="Y309"/>
      <c r="Z309"/>
      <c r="AA309" s="85"/>
      <c r="AB309" s="84"/>
      <c r="AC309"/>
      <c r="AD309"/>
      <c r="AE309"/>
      <c r="AF309" s="85"/>
      <c r="AG309" s="84"/>
      <c r="AH309"/>
      <c r="AI309"/>
      <c r="AJ309"/>
      <c r="AK309" s="85"/>
      <c r="AL309" s="84"/>
      <c r="AM309"/>
      <c r="AN309"/>
      <c r="AO309"/>
      <c r="AP309" s="85"/>
      <c r="AQ309" s="84"/>
      <c r="AR309"/>
      <c r="AS309"/>
      <c r="AT309"/>
      <c r="AU309" s="85"/>
      <c r="AV309" s="84"/>
      <c r="AW309"/>
      <c r="AX309"/>
      <c r="AY309"/>
      <c r="AZ309" s="85"/>
      <c r="BA309" s="84"/>
      <c r="BB309"/>
      <c r="BC309"/>
      <c r="BD309"/>
      <c r="BE309" s="85"/>
      <c r="BF309" s="84"/>
      <c r="BG309"/>
      <c r="BH309"/>
      <c r="BI309"/>
      <c r="BJ309" s="85"/>
      <c r="BK309" s="84"/>
      <c r="BL309"/>
      <c r="BM309"/>
      <c r="BN309"/>
      <c r="BO309" s="85"/>
    </row>
    <row r="310" spans="2:67" s="68" customFormat="1" hidden="1" x14ac:dyDescent="0.2">
      <c r="B310">
        <f t="shared" si="27"/>
        <v>0</v>
      </c>
      <c r="C310">
        <f t="shared" si="28"/>
        <v>0</v>
      </c>
      <c r="D310">
        <f t="shared" si="29"/>
        <v>0</v>
      </c>
      <c r="H310" s="39"/>
      <c r="I310"/>
      <c r="J310"/>
      <c r="K310"/>
      <c r="L310" s="40"/>
      <c r="M310" s="39"/>
      <c r="N310"/>
      <c r="O310"/>
      <c r="P310"/>
      <c r="Q310"/>
      <c r="R310" s="84"/>
      <c r="S310"/>
      <c r="T310"/>
      <c r="U310"/>
      <c r="V310"/>
      <c r="W310" s="84"/>
      <c r="X310"/>
      <c r="Y310"/>
      <c r="Z310"/>
      <c r="AA310" s="85"/>
      <c r="AB310" s="84"/>
      <c r="AC310"/>
      <c r="AD310"/>
      <c r="AE310"/>
      <c r="AF310" s="85"/>
      <c r="AG310" s="84"/>
      <c r="AH310"/>
      <c r="AI310"/>
      <c r="AJ310"/>
      <c r="AK310" s="85"/>
      <c r="AL310" s="84"/>
      <c r="AM310"/>
      <c r="AN310"/>
      <c r="AO310"/>
      <c r="AP310" s="85"/>
      <c r="AQ310" s="84"/>
      <c r="AR310"/>
      <c r="AS310"/>
      <c r="AT310"/>
      <c r="AU310" s="85"/>
      <c r="AV310" s="84"/>
      <c r="AW310"/>
      <c r="AX310"/>
      <c r="AY310"/>
      <c r="AZ310" s="85"/>
      <c r="BA310" s="84"/>
      <c r="BB310"/>
      <c r="BC310"/>
      <c r="BD310"/>
      <c r="BE310" s="85"/>
      <c r="BF310" s="84"/>
      <c r="BG310"/>
      <c r="BH310"/>
      <c r="BI310"/>
      <c r="BJ310" s="85"/>
      <c r="BK310" s="84"/>
      <c r="BL310"/>
      <c r="BM310"/>
      <c r="BN310"/>
      <c r="BO310" s="85"/>
    </row>
    <row r="311" spans="2:67" s="68" customFormat="1" hidden="1" x14ac:dyDescent="0.2">
      <c r="B311">
        <f t="shared" si="27"/>
        <v>0</v>
      </c>
      <c r="C311">
        <f t="shared" si="28"/>
        <v>0</v>
      </c>
      <c r="D311">
        <f t="shared" si="29"/>
        <v>0</v>
      </c>
      <c r="H311" s="39"/>
      <c r="I311"/>
      <c r="J311"/>
      <c r="K311"/>
      <c r="L311" s="40"/>
      <c r="M311" s="39"/>
      <c r="N311"/>
      <c r="O311"/>
      <c r="P311"/>
      <c r="Q311"/>
      <c r="R311" s="84"/>
      <c r="S311"/>
      <c r="T311"/>
      <c r="U311"/>
      <c r="V311"/>
      <c r="W311" s="84"/>
      <c r="X311"/>
      <c r="Y311"/>
      <c r="Z311"/>
      <c r="AA311" s="85"/>
      <c r="AB311" s="84"/>
      <c r="AC311"/>
      <c r="AD311"/>
      <c r="AE311"/>
      <c r="AF311" s="85"/>
      <c r="AG311" s="84"/>
      <c r="AH311"/>
      <c r="AI311"/>
      <c r="AJ311"/>
      <c r="AK311" s="85"/>
      <c r="AL311" s="84"/>
      <c r="AM311"/>
      <c r="AN311"/>
      <c r="AO311"/>
      <c r="AP311" s="85"/>
      <c r="AQ311" s="84"/>
      <c r="AR311"/>
      <c r="AS311"/>
      <c r="AT311"/>
      <c r="AU311" s="85"/>
      <c r="AV311" s="84"/>
      <c r="AW311"/>
      <c r="AX311"/>
      <c r="AY311"/>
      <c r="AZ311" s="85"/>
      <c r="BA311" s="84"/>
      <c r="BB311"/>
      <c r="BC311"/>
      <c r="BD311"/>
      <c r="BE311" s="85"/>
      <c r="BF311" s="84"/>
      <c r="BG311"/>
      <c r="BH311"/>
      <c r="BI311"/>
      <c r="BJ311" s="85"/>
      <c r="BK311" s="84"/>
      <c r="BL311"/>
      <c r="BM311"/>
      <c r="BN311"/>
      <c r="BO311" s="85"/>
    </row>
    <row r="312" spans="2:67" s="68" customFormat="1" hidden="1" x14ac:dyDescent="0.2">
      <c r="B312">
        <f t="shared" si="27"/>
        <v>0</v>
      </c>
      <c r="C312">
        <f t="shared" si="28"/>
        <v>0</v>
      </c>
      <c r="D312">
        <f t="shared" si="29"/>
        <v>0</v>
      </c>
      <c r="H312" s="39"/>
      <c r="I312"/>
      <c r="J312"/>
      <c r="K312"/>
      <c r="L312" s="40"/>
      <c r="M312" s="39"/>
      <c r="N312"/>
      <c r="O312"/>
      <c r="P312"/>
      <c r="Q312"/>
      <c r="R312" s="84"/>
      <c r="S312"/>
      <c r="T312"/>
      <c r="U312"/>
      <c r="V312"/>
      <c r="W312" s="84"/>
      <c r="X312"/>
      <c r="Y312"/>
      <c r="Z312"/>
      <c r="AA312" s="85"/>
      <c r="AB312" s="84"/>
      <c r="AC312"/>
      <c r="AD312"/>
      <c r="AE312"/>
      <c r="AF312" s="85"/>
      <c r="AG312" s="84"/>
      <c r="AH312"/>
      <c r="AI312"/>
      <c r="AJ312"/>
      <c r="AK312" s="85"/>
      <c r="AL312" s="84"/>
      <c r="AM312"/>
      <c r="AN312"/>
      <c r="AO312"/>
      <c r="AP312" s="85"/>
      <c r="AQ312" s="84"/>
      <c r="AR312"/>
      <c r="AS312"/>
      <c r="AT312"/>
      <c r="AU312" s="85"/>
      <c r="AV312" s="84"/>
      <c r="AW312"/>
      <c r="AX312"/>
      <c r="AY312"/>
      <c r="AZ312" s="85"/>
      <c r="BA312" s="84"/>
      <c r="BB312"/>
      <c r="BC312"/>
      <c r="BD312"/>
      <c r="BE312" s="85"/>
      <c r="BF312" s="84"/>
      <c r="BG312"/>
      <c r="BH312"/>
      <c r="BI312"/>
      <c r="BJ312" s="85"/>
      <c r="BK312" s="84"/>
      <c r="BL312"/>
      <c r="BM312"/>
      <c r="BN312"/>
      <c r="BO312" s="85"/>
    </row>
    <row r="313" spans="2:67" s="68" customFormat="1" hidden="1" x14ac:dyDescent="0.2">
      <c r="B313">
        <f t="shared" si="27"/>
        <v>0</v>
      </c>
      <c r="C313">
        <f t="shared" si="28"/>
        <v>0</v>
      </c>
      <c r="D313">
        <f t="shared" si="29"/>
        <v>0</v>
      </c>
      <c r="H313" s="39"/>
      <c r="I313"/>
      <c r="J313"/>
      <c r="K313"/>
      <c r="L313" s="40"/>
      <c r="M313" s="39"/>
      <c r="N313"/>
      <c r="O313"/>
      <c r="P313"/>
      <c r="Q313"/>
      <c r="R313" s="84"/>
      <c r="S313"/>
      <c r="T313"/>
      <c r="U313"/>
      <c r="V313"/>
      <c r="W313" s="84"/>
      <c r="X313"/>
      <c r="Y313"/>
      <c r="Z313"/>
      <c r="AA313" s="85"/>
      <c r="AB313" s="84"/>
      <c r="AC313"/>
      <c r="AD313"/>
      <c r="AE313"/>
      <c r="AF313" s="85"/>
      <c r="AG313" s="84"/>
      <c r="AH313"/>
      <c r="AI313"/>
      <c r="AJ313"/>
      <c r="AK313" s="85"/>
      <c r="AL313" s="84"/>
      <c r="AM313"/>
      <c r="AN313"/>
      <c r="AO313"/>
      <c r="AP313" s="85"/>
      <c r="AQ313" s="84"/>
      <c r="AR313"/>
      <c r="AS313"/>
      <c r="AT313"/>
      <c r="AU313" s="85"/>
      <c r="AV313" s="84"/>
      <c r="AW313"/>
      <c r="AX313"/>
      <c r="AY313"/>
      <c r="AZ313" s="85"/>
      <c r="BA313" s="84"/>
      <c r="BB313"/>
      <c r="BC313"/>
      <c r="BD313"/>
      <c r="BE313" s="85"/>
      <c r="BF313" s="84"/>
      <c r="BG313"/>
      <c r="BH313"/>
      <c r="BI313"/>
      <c r="BJ313" s="85"/>
      <c r="BK313" s="84"/>
      <c r="BL313"/>
      <c r="BM313"/>
      <c r="BN313"/>
      <c r="BO313" s="85"/>
    </row>
    <row r="314" spans="2:67" s="68" customFormat="1" hidden="1" x14ac:dyDescent="0.2">
      <c r="B314">
        <f t="shared" si="27"/>
        <v>0</v>
      </c>
      <c r="C314">
        <f t="shared" si="28"/>
        <v>0</v>
      </c>
      <c r="D314">
        <f t="shared" si="29"/>
        <v>0</v>
      </c>
      <c r="H314" s="39"/>
      <c r="I314"/>
      <c r="J314"/>
      <c r="K314"/>
      <c r="L314" s="40"/>
      <c r="M314" s="39"/>
      <c r="N314"/>
      <c r="O314"/>
      <c r="P314"/>
      <c r="Q314"/>
      <c r="R314" s="84"/>
      <c r="S314"/>
      <c r="T314"/>
      <c r="U314"/>
      <c r="V314"/>
      <c r="W314" s="84"/>
      <c r="X314"/>
      <c r="Y314"/>
      <c r="Z314"/>
      <c r="AA314" s="85"/>
      <c r="AB314" s="84"/>
      <c r="AC314"/>
      <c r="AD314"/>
      <c r="AE314"/>
      <c r="AF314" s="85"/>
      <c r="AG314" s="84"/>
      <c r="AH314"/>
      <c r="AI314"/>
      <c r="AJ314"/>
      <c r="AK314" s="85"/>
      <c r="AL314" s="84"/>
      <c r="AM314"/>
      <c r="AN314"/>
      <c r="AO314"/>
      <c r="AP314" s="85"/>
      <c r="AQ314" s="84"/>
      <c r="AR314"/>
      <c r="AS314"/>
      <c r="AT314"/>
      <c r="AU314" s="85"/>
      <c r="AV314" s="84"/>
      <c r="AW314"/>
      <c r="AX314"/>
      <c r="AY314"/>
      <c r="AZ314" s="85"/>
      <c r="BA314" s="84"/>
      <c r="BB314"/>
      <c r="BC314"/>
      <c r="BD314"/>
      <c r="BE314" s="85"/>
      <c r="BF314" s="84"/>
      <c r="BG314"/>
      <c r="BH314"/>
      <c r="BI314"/>
      <c r="BJ314" s="85"/>
      <c r="BK314" s="84"/>
      <c r="BL314"/>
      <c r="BM314"/>
      <c r="BN314"/>
      <c r="BO314" s="85"/>
    </row>
    <row r="315" spans="2:67" s="68" customFormat="1" hidden="1" x14ac:dyDescent="0.2">
      <c r="B315">
        <f t="shared" si="27"/>
        <v>0</v>
      </c>
      <c r="C315">
        <f t="shared" si="28"/>
        <v>0</v>
      </c>
      <c r="D315">
        <f t="shared" si="29"/>
        <v>0</v>
      </c>
      <c r="H315" s="39"/>
      <c r="I315"/>
      <c r="J315"/>
      <c r="K315"/>
      <c r="L315" s="40"/>
      <c r="M315" s="39"/>
      <c r="N315"/>
      <c r="O315"/>
      <c r="P315"/>
      <c r="Q315"/>
      <c r="R315" s="84"/>
      <c r="S315"/>
      <c r="T315"/>
      <c r="U315"/>
      <c r="V315"/>
      <c r="W315" s="84"/>
      <c r="X315"/>
      <c r="Y315"/>
      <c r="Z315"/>
      <c r="AA315" s="85"/>
      <c r="AB315" s="84"/>
      <c r="AC315"/>
      <c r="AD315"/>
      <c r="AE315"/>
      <c r="AF315" s="85"/>
      <c r="AG315" s="84"/>
      <c r="AH315"/>
      <c r="AI315"/>
      <c r="AJ315"/>
      <c r="AK315" s="85"/>
      <c r="AL315" s="84"/>
      <c r="AM315"/>
      <c r="AN315"/>
      <c r="AO315"/>
      <c r="AP315" s="85"/>
      <c r="AQ315" s="84"/>
      <c r="AR315"/>
      <c r="AS315"/>
      <c r="AT315"/>
      <c r="AU315" s="85"/>
      <c r="AV315" s="84"/>
      <c r="AW315"/>
      <c r="AX315"/>
      <c r="AY315"/>
      <c r="AZ315" s="85"/>
      <c r="BA315" s="84"/>
      <c r="BB315"/>
      <c r="BC315"/>
      <c r="BD315"/>
      <c r="BE315" s="85"/>
      <c r="BF315" s="84"/>
      <c r="BG315"/>
      <c r="BH315"/>
      <c r="BI315"/>
      <c r="BJ315" s="85"/>
      <c r="BK315" s="84"/>
      <c r="BL315"/>
      <c r="BM315"/>
      <c r="BN315"/>
      <c r="BO315" s="85"/>
    </row>
    <row r="316" spans="2:67" s="68" customFormat="1" hidden="1" x14ac:dyDescent="0.2">
      <c r="B316">
        <f t="shared" si="27"/>
        <v>0</v>
      </c>
      <c r="C316">
        <f t="shared" si="28"/>
        <v>0</v>
      </c>
      <c r="D316">
        <f t="shared" si="29"/>
        <v>0</v>
      </c>
      <c r="H316" s="39"/>
      <c r="I316"/>
      <c r="J316"/>
      <c r="K316"/>
      <c r="L316" s="40"/>
      <c r="M316" s="39"/>
      <c r="N316"/>
      <c r="O316"/>
      <c r="P316"/>
      <c r="Q316"/>
      <c r="R316" s="84"/>
      <c r="S316"/>
      <c r="T316"/>
      <c r="U316"/>
      <c r="V316"/>
      <c r="W316" s="84"/>
      <c r="X316"/>
      <c r="Y316"/>
      <c r="Z316"/>
      <c r="AA316" s="85"/>
      <c r="AB316" s="84"/>
      <c r="AC316"/>
      <c r="AD316"/>
      <c r="AE316"/>
      <c r="AF316" s="85"/>
      <c r="AG316" s="84"/>
      <c r="AH316"/>
      <c r="AI316"/>
      <c r="AJ316"/>
      <c r="AK316" s="85"/>
      <c r="AL316" s="84"/>
      <c r="AM316"/>
      <c r="AN316"/>
      <c r="AO316"/>
      <c r="AP316" s="85"/>
      <c r="AQ316" s="84"/>
      <c r="AR316"/>
      <c r="AS316"/>
      <c r="AT316"/>
      <c r="AU316" s="85"/>
      <c r="AV316" s="84"/>
      <c r="AW316"/>
      <c r="AX316"/>
      <c r="AY316"/>
      <c r="AZ316" s="85"/>
      <c r="BA316" s="84"/>
      <c r="BB316"/>
      <c r="BC316"/>
      <c r="BD316"/>
      <c r="BE316" s="85"/>
      <c r="BF316" s="84"/>
      <c r="BG316"/>
      <c r="BH316"/>
      <c r="BI316"/>
      <c r="BJ316" s="85"/>
      <c r="BK316" s="84"/>
      <c r="BL316"/>
      <c r="BM316"/>
      <c r="BN316"/>
      <c r="BO316" s="85"/>
    </row>
    <row r="317" spans="2:67" s="68" customFormat="1" hidden="1" x14ac:dyDescent="0.2">
      <c r="B317">
        <f t="shared" si="27"/>
        <v>0</v>
      </c>
      <c r="C317">
        <f t="shared" si="28"/>
        <v>0</v>
      </c>
      <c r="D317">
        <f t="shared" si="29"/>
        <v>0</v>
      </c>
      <c r="H317" s="39"/>
      <c r="I317"/>
      <c r="J317"/>
      <c r="K317"/>
      <c r="L317" s="40"/>
      <c r="M317" s="39"/>
      <c r="N317"/>
      <c r="O317"/>
      <c r="P317"/>
      <c r="Q317"/>
      <c r="R317" s="84"/>
      <c r="S317"/>
      <c r="T317"/>
      <c r="U317"/>
      <c r="V317"/>
      <c r="W317" s="84"/>
      <c r="X317"/>
      <c r="Y317"/>
      <c r="Z317"/>
      <c r="AA317" s="85"/>
      <c r="AB317" s="84"/>
      <c r="AC317"/>
      <c r="AD317"/>
      <c r="AE317"/>
      <c r="AF317" s="85"/>
      <c r="AG317" s="84"/>
      <c r="AH317"/>
      <c r="AI317"/>
      <c r="AJ317"/>
      <c r="AK317" s="85"/>
      <c r="AL317" s="84"/>
      <c r="AM317"/>
      <c r="AN317"/>
      <c r="AO317"/>
      <c r="AP317" s="85"/>
      <c r="AQ317" s="84"/>
      <c r="AR317"/>
      <c r="AS317"/>
      <c r="AT317"/>
      <c r="AU317" s="85"/>
      <c r="AV317" s="84"/>
      <c r="AW317"/>
      <c r="AX317"/>
      <c r="AY317"/>
      <c r="AZ317" s="85"/>
      <c r="BA317" s="84"/>
      <c r="BB317"/>
      <c r="BC317"/>
      <c r="BD317"/>
      <c r="BE317" s="85"/>
      <c r="BF317" s="84"/>
      <c r="BG317"/>
      <c r="BH317"/>
      <c r="BI317"/>
      <c r="BJ317" s="85"/>
      <c r="BK317" s="84"/>
      <c r="BL317"/>
      <c r="BM317"/>
      <c r="BN317"/>
      <c r="BO317" s="85"/>
    </row>
    <row r="318" spans="2:67" s="68" customFormat="1" hidden="1" x14ac:dyDescent="0.2">
      <c r="B318">
        <f t="shared" si="27"/>
        <v>0</v>
      </c>
      <c r="C318">
        <f t="shared" si="28"/>
        <v>0</v>
      </c>
      <c r="D318">
        <f t="shared" si="29"/>
        <v>0</v>
      </c>
      <c r="H318" s="39"/>
      <c r="I318"/>
      <c r="J318"/>
      <c r="K318"/>
      <c r="L318" s="40"/>
      <c r="M318" s="39"/>
      <c r="N318"/>
      <c r="O318"/>
      <c r="P318"/>
      <c r="Q318"/>
      <c r="R318" s="84"/>
      <c r="S318"/>
      <c r="T318"/>
      <c r="U318"/>
      <c r="V318"/>
      <c r="W318" s="84"/>
      <c r="X318"/>
      <c r="Y318"/>
      <c r="Z318"/>
      <c r="AA318" s="85"/>
      <c r="AB318" s="84"/>
      <c r="AC318"/>
      <c r="AD318"/>
      <c r="AE318"/>
      <c r="AF318" s="85"/>
      <c r="AG318" s="84"/>
      <c r="AH318"/>
      <c r="AI318"/>
      <c r="AJ318"/>
      <c r="AK318" s="85"/>
      <c r="AL318" s="84"/>
      <c r="AM318"/>
      <c r="AN318"/>
      <c r="AO318"/>
      <c r="AP318" s="85"/>
      <c r="AQ318" s="84"/>
      <c r="AR318"/>
      <c r="AS318"/>
      <c r="AT318"/>
      <c r="AU318" s="85"/>
      <c r="AV318" s="84"/>
      <c r="AW318"/>
      <c r="AX318"/>
      <c r="AY318"/>
      <c r="AZ318" s="85"/>
      <c r="BA318" s="84"/>
      <c r="BB318"/>
      <c r="BC318"/>
      <c r="BD318"/>
      <c r="BE318" s="85"/>
      <c r="BF318" s="84"/>
      <c r="BG318"/>
      <c r="BH318"/>
      <c r="BI318"/>
      <c r="BJ318" s="85"/>
      <c r="BK318" s="84"/>
      <c r="BL318"/>
      <c r="BM318"/>
      <c r="BN318"/>
      <c r="BO318" s="85"/>
    </row>
    <row r="319" spans="2:67" s="68" customFormat="1" hidden="1" x14ac:dyDescent="0.2">
      <c r="B319">
        <f t="shared" ref="B319:B350" si="30">AD175</f>
        <v>0</v>
      </c>
      <c r="C319">
        <f t="shared" ref="C319:C350" si="31">AE175</f>
        <v>0</v>
      </c>
      <c r="D319">
        <f t="shared" ref="D319:D350" si="32">AF175</f>
        <v>0</v>
      </c>
      <c r="H319" s="39"/>
      <c r="I319"/>
      <c r="J319"/>
      <c r="K319"/>
      <c r="L319" s="40"/>
      <c r="M319" s="39"/>
      <c r="N319"/>
      <c r="O319"/>
      <c r="P319"/>
      <c r="Q319"/>
      <c r="R319" s="84"/>
      <c r="S319"/>
      <c r="T319"/>
      <c r="U319"/>
      <c r="V319"/>
      <c r="W319" s="84"/>
      <c r="X319"/>
      <c r="Y319"/>
      <c r="Z319"/>
      <c r="AA319" s="85"/>
      <c r="AB319" s="84"/>
      <c r="AC319"/>
      <c r="AD319"/>
      <c r="AE319"/>
      <c r="AF319" s="85"/>
      <c r="AG319" s="84"/>
      <c r="AH319"/>
      <c r="AI319"/>
      <c r="AJ319"/>
      <c r="AK319" s="85"/>
      <c r="AL319" s="84"/>
      <c r="AM319"/>
      <c r="AN319"/>
      <c r="AO319"/>
      <c r="AP319" s="85"/>
      <c r="AQ319" s="84"/>
      <c r="AR319"/>
      <c r="AS319"/>
      <c r="AT319"/>
      <c r="AU319" s="85"/>
      <c r="AV319" s="84"/>
      <c r="AW319"/>
      <c r="AX319"/>
      <c r="AY319"/>
      <c r="AZ319" s="85"/>
      <c r="BA319" s="84"/>
      <c r="BB319"/>
      <c r="BC319"/>
      <c r="BD319"/>
      <c r="BE319" s="85"/>
      <c r="BF319" s="84"/>
      <c r="BG319"/>
      <c r="BH319"/>
      <c r="BI319"/>
      <c r="BJ319" s="85"/>
      <c r="BK319" s="84"/>
      <c r="BL319"/>
      <c r="BM319"/>
      <c r="BN319"/>
      <c r="BO319" s="85"/>
    </row>
    <row r="320" spans="2:67" s="68" customFormat="1" hidden="1" x14ac:dyDescent="0.2">
      <c r="B320">
        <f t="shared" si="30"/>
        <v>0</v>
      </c>
      <c r="C320">
        <f t="shared" si="31"/>
        <v>0</v>
      </c>
      <c r="D320">
        <f t="shared" si="32"/>
        <v>0</v>
      </c>
      <c r="H320" s="39"/>
      <c r="I320"/>
      <c r="J320"/>
      <c r="K320"/>
      <c r="L320" s="40"/>
      <c r="M320" s="39"/>
      <c r="N320"/>
      <c r="O320"/>
      <c r="P320"/>
      <c r="Q320"/>
      <c r="R320" s="84"/>
      <c r="S320"/>
      <c r="T320"/>
      <c r="U320"/>
      <c r="V320"/>
      <c r="W320" s="84"/>
      <c r="X320"/>
      <c r="Y320"/>
      <c r="Z320"/>
      <c r="AA320" s="85"/>
      <c r="AB320" s="84"/>
      <c r="AC320"/>
      <c r="AD320"/>
      <c r="AE320"/>
      <c r="AF320" s="85"/>
      <c r="AG320" s="84"/>
      <c r="AH320"/>
      <c r="AI320"/>
      <c r="AJ320"/>
      <c r="AK320" s="85"/>
      <c r="AL320" s="84"/>
      <c r="AM320"/>
      <c r="AN320"/>
      <c r="AO320"/>
      <c r="AP320" s="85"/>
      <c r="AQ320" s="84"/>
      <c r="AR320"/>
      <c r="AS320"/>
      <c r="AT320"/>
      <c r="AU320" s="85"/>
      <c r="AV320" s="84"/>
      <c r="AW320"/>
      <c r="AX320"/>
      <c r="AY320"/>
      <c r="AZ320" s="85"/>
      <c r="BA320" s="84"/>
      <c r="BB320"/>
      <c r="BC320"/>
      <c r="BD320"/>
      <c r="BE320" s="85"/>
      <c r="BF320" s="84"/>
      <c r="BG320"/>
      <c r="BH320"/>
      <c r="BI320"/>
      <c r="BJ320" s="85"/>
      <c r="BK320" s="84"/>
      <c r="BL320"/>
      <c r="BM320"/>
      <c r="BN320"/>
      <c r="BO320" s="85"/>
    </row>
    <row r="321" spans="2:67" s="68" customFormat="1" hidden="1" x14ac:dyDescent="0.2">
      <c r="B321">
        <f t="shared" si="30"/>
        <v>0</v>
      </c>
      <c r="C321">
        <f t="shared" si="31"/>
        <v>0</v>
      </c>
      <c r="D321">
        <f t="shared" si="32"/>
        <v>0</v>
      </c>
      <c r="H321" s="39"/>
      <c r="I321"/>
      <c r="J321"/>
      <c r="K321"/>
      <c r="L321" s="40"/>
      <c r="M321" s="39"/>
      <c r="N321"/>
      <c r="O321"/>
      <c r="P321"/>
      <c r="Q321"/>
      <c r="R321" s="84"/>
      <c r="S321"/>
      <c r="T321"/>
      <c r="U321"/>
      <c r="V321"/>
      <c r="W321" s="84"/>
      <c r="X321"/>
      <c r="Y321"/>
      <c r="Z321"/>
      <c r="AA321" s="85"/>
      <c r="AB321" s="84"/>
      <c r="AC321"/>
      <c r="AD321"/>
      <c r="AE321"/>
      <c r="AF321" s="85"/>
      <c r="AG321" s="84"/>
      <c r="AH321"/>
      <c r="AI321"/>
      <c r="AJ321"/>
      <c r="AK321" s="85"/>
      <c r="AL321" s="84"/>
      <c r="AM321"/>
      <c r="AN321"/>
      <c r="AO321"/>
      <c r="AP321" s="85"/>
      <c r="AQ321" s="84"/>
      <c r="AR321"/>
      <c r="AS321"/>
      <c r="AT321"/>
      <c r="AU321" s="85"/>
      <c r="AV321" s="84"/>
      <c r="AW321"/>
      <c r="AX321"/>
      <c r="AY321"/>
      <c r="AZ321" s="85"/>
      <c r="BA321" s="84"/>
      <c r="BB321"/>
      <c r="BC321"/>
      <c r="BD321"/>
      <c r="BE321" s="85"/>
      <c r="BF321" s="84"/>
      <c r="BG321"/>
      <c r="BH321"/>
      <c r="BI321"/>
      <c r="BJ321" s="85"/>
      <c r="BK321" s="84"/>
      <c r="BL321"/>
      <c r="BM321"/>
      <c r="BN321"/>
      <c r="BO321" s="85"/>
    </row>
    <row r="322" spans="2:67" s="68" customFormat="1" hidden="1" x14ac:dyDescent="0.2">
      <c r="B322">
        <f t="shared" si="30"/>
        <v>0</v>
      </c>
      <c r="C322">
        <f t="shared" si="31"/>
        <v>0</v>
      </c>
      <c r="D322">
        <f t="shared" si="32"/>
        <v>0</v>
      </c>
      <c r="H322" s="39"/>
      <c r="I322"/>
      <c r="J322"/>
      <c r="K322"/>
      <c r="L322" s="40"/>
      <c r="M322" s="39"/>
      <c r="N322"/>
      <c r="O322"/>
      <c r="P322"/>
      <c r="Q322"/>
      <c r="R322" s="84"/>
      <c r="S322"/>
      <c r="T322"/>
      <c r="U322"/>
      <c r="V322"/>
      <c r="W322" s="84"/>
      <c r="X322"/>
      <c r="Y322"/>
      <c r="Z322"/>
      <c r="AA322" s="85"/>
      <c r="AB322" s="84"/>
      <c r="AC322"/>
      <c r="AD322"/>
      <c r="AE322"/>
      <c r="AF322" s="85"/>
      <c r="AG322" s="84"/>
      <c r="AH322"/>
      <c r="AI322"/>
      <c r="AJ322"/>
      <c r="AK322" s="85"/>
      <c r="AL322" s="84"/>
      <c r="AM322"/>
      <c r="AN322"/>
      <c r="AO322"/>
      <c r="AP322" s="85"/>
      <c r="AQ322" s="84"/>
      <c r="AR322"/>
      <c r="AS322"/>
      <c r="AT322"/>
      <c r="AU322" s="85"/>
      <c r="AV322" s="84"/>
      <c r="AW322"/>
      <c r="AX322"/>
      <c r="AY322"/>
      <c r="AZ322" s="85"/>
      <c r="BA322" s="84"/>
      <c r="BB322"/>
      <c r="BC322"/>
      <c r="BD322"/>
      <c r="BE322" s="85"/>
      <c r="BF322" s="84"/>
      <c r="BG322"/>
      <c r="BH322"/>
      <c r="BI322"/>
      <c r="BJ322" s="85"/>
      <c r="BK322" s="84"/>
      <c r="BL322"/>
      <c r="BM322"/>
      <c r="BN322"/>
      <c r="BO322" s="85"/>
    </row>
    <row r="323" spans="2:67" s="68" customFormat="1" hidden="1" x14ac:dyDescent="0.2">
      <c r="B323">
        <f t="shared" si="30"/>
        <v>0</v>
      </c>
      <c r="C323">
        <f t="shared" si="31"/>
        <v>0</v>
      </c>
      <c r="D323">
        <f t="shared" si="32"/>
        <v>0</v>
      </c>
      <c r="H323" s="39"/>
      <c r="I323"/>
      <c r="J323"/>
      <c r="K323"/>
      <c r="L323" s="40"/>
      <c r="M323" s="39"/>
      <c r="N323"/>
      <c r="O323"/>
      <c r="P323"/>
      <c r="Q323"/>
      <c r="R323" s="84"/>
      <c r="S323"/>
      <c r="T323"/>
      <c r="U323"/>
      <c r="V323"/>
      <c r="W323" s="84"/>
      <c r="X323"/>
      <c r="Y323"/>
      <c r="Z323"/>
      <c r="AA323" s="85"/>
      <c r="AB323" s="84"/>
      <c r="AC323"/>
      <c r="AD323"/>
      <c r="AE323"/>
      <c r="AF323" s="85"/>
      <c r="AG323" s="84"/>
      <c r="AH323"/>
      <c r="AI323"/>
      <c r="AJ323"/>
      <c r="AK323" s="85"/>
      <c r="AL323" s="84"/>
      <c r="AM323"/>
      <c r="AN323"/>
      <c r="AO323"/>
      <c r="AP323" s="85"/>
      <c r="AQ323" s="84"/>
      <c r="AR323"/>
      <c r="AS323"/>
      <c r="AT323"/>
      <c r="AU323" s="85"/>
      <c r="AV323" s="84"/>
      <c r="AW323"/>
      <c r="AX323"/>
      <c r="AY323"/>
      <c r="AZ323" s="85"/>
      <c r="BA323" s="84"/>
      <c r="BB323"/>
      <c r="BC323"/>
      <c r="BD323"/>
      <c r="BE323" s="85"/>
      <c r="BF323" s="84"/>
      <c r="BG323"/>
      <c r="BH323"/>
      <c r="BI323"/>
      <c r="BJ323" s="85"/>
      <c r="BK323" s="84"/>
      <c r="BL323"/>
      <c r="BM323"/>
      <c r="BN323"/>
      <c r="BO323" s="85"/>
    </row>
    <row r="324" spans="2:67" s="68" customFormat="1" hidden="1" x14ac:dyDescent="0.2">
      <c r="B324">
        <f t="shared" si="30"/>
        <v>0</v>
      </c>
      <c r="C324">
        <f t="shared" si="31"/>
        <v>0</v>
      </c>
      <c r="D324">
        <f t="shared" si="32"/>
        <v>0</v>
      </c>
      <c r="H324" s="39"/>
      <c r="I324"/>
      <c r="J324"/>
      <c r="K324"/>
      <c r="L324" s="40"/>
      <c r="M324" s="39"/>
      <c r="N324"/>
      <c r="O324"/>
      <c r="P324"/>
      <c r="Q324"/>
      <c r="R324" s="84"/>
      <c r="S324"/>
      <c r="T324"/>
      <c r="U324"/>
      <c r="V324"/>
      <c r="W324" s="84"/>
      <c r="X324"/>
      <c r="Y324"/>
      <c r="Z324"/>
      <c r="AA324" s="85"/>
      <c r="AB324" s="84"/>
      <c r="AC324"/>
      <c r="AD324"/>
      <c r="AE324"/>
      <c r="AF324" s="85"/>
      <c r="AG324" s="84"/>
      <c r="AH324"/>
      <c r="AI324"/>
      <c r="AJ324"/>
      <c r="AK324" s="85"/>
      <c r="AL324" s="84"/>
      <c r="AM324"/>
      <c r="AN324"/>
      <c r="AO324"/>
      <c r="AP324" s="85"/>
      <c r="AQ324" s="84"/>
      <c r="AR324"/>
      <c r="AS324"/>
      <c r="AT324"/>
      <c r="AU324" s="85"/>
      <c r="AV324" s="84"/>
      <c r="AW324"/>
      <c r="AX324"/>
      <c r="AY324"/>
      <c r="AZ324" s="85"/>
      <c r="BA324" s="84"/>
      <c r="BB324"/>
      <c r="BC324"/>
      <c r="BD324"/>
      <c r="BE324" s="85"/>
      <c r="BF324" s="84"/>
      <c r="BG324"/>
      <c r="BH324"/>
      <c r="BI324"/>
      <c r="BJ324" s="85"/>
      <c r="BK324" s="84"/>
      <c r="BL324"/>
      <c r="BM324"/>
      <c r="BN324"/>
      <c r="BO324" s="85"/>
    </row>
    <row r="325" spans="2:67" s="68" customFormat="1" hidden="1" x14ac:dyDescent="0.2">
      <c r="B325">
        <f t="shared" si="30"/>
        <v>0</v>
      </c>
      <c r="C325">
        <f t="shared" si="31"/>
        <v>0</v>
      </c>
      <c r="D325">
        <f t="shared" si="32"/>
        <v>0</v>
      </c>
      <c r="H325" s="39"/>
      <c r="I325"/>
      <c r="J325"/>
      <c r="K325"/>
      <c r="L325" s="40"/>
      <c r="M325" s="39"/>
      <c r="N325"/>
      <c r="O325"/>
      <c r="P325"/>
      <c r="Q325"/>
      <c r="R325" s="84"/>
      <c r="S325"/>
      <c r="T325"/>
      <c r="U325"/>
      <c r="V325"/>
      <c r="W325" s="84"/>
      <c r="X325"/>
      <c r="Y325"/>
      <c r="Z325"/>
      <c r="AA325" s="85"/>
      <c r="AB325" s="84"/>
      <c r="AC325"/>
      <c r="AD325"/>
      <c r="AE325"/>
      <c r="AF325" s="85"/>
      <c r="AG325" s="84"/>
      <c r="AH325"/>
      <c r="AI325"/>
      <c r="AJ325"/>
      <c r="AK325" s="85"/>
      <c r="AL325" s="84"/>
      <c r="AM325"/>
      <c r="AN325"/>
      <c r="AO325"/>
      <c r="AP325" s="85"/>
      <c r="AQ325" s="84"/>
      <c r="AR325"/>
      <c r="AS325"/>
      <c r="AT325"/>
      <c r="AU325" s="85"/>
      <c r="AV325" s="84"/>
      <c r="AW325"/>
      <c r="AX325"/>
      <c r="AY325"/>
      <c r="AZ325" s="85"/>
      <c r="BA325" s="84"/>
      <c r="BB325"/>
      <c r="BC325"/>
      <c r="BD325"/>
      <c r="BE325" s="85"/>
      <c r="BF325" s="84"/>
      <c r="BG325"/>
      <c r="BH325"/>
      <c r="BI325"/>
      <c r="BJ325" s="85"/>
      <c r="BK325" s="84"/>
      <c r="BL325"/>
      <c r="BM325"/>
      <c r="BN325"/>
      <c r="BO325" s="85"/>
    </row>
    <row r="326" spans="2:67" s="68" customFormat="1" hidden="1" x14ac:dyDescent="0.2">
      <c r="B326">
        <f t="shared" si="30"/>
        <v>0</v>
      </c>
      <c r="C326">
        <f t="shared" si="31"/>
        <v>0</v>
      </c>
      <c r="D326">
        <f t="shared" si="32"/>
        <v>0</v>
      </c>
      <c r="H326" s="39"/>
      <c r="I326"/>
      <c r="J326"/>
      <c r="K326"/>
      <c r="L326" s="40"/>
      <c r="M326" s="39"/>
      <c r="N326"/>
      <c r="O326"/>
      <c r="P326"/>
      <c r="Q326"/>
      <c r="R326" s="84"/>
      <c r="S326"/>
      <c r="T326"/>
      <c r="U326"/>
      <c r="V326"/>
      <c r="W326" s="84"/>
      <c r="X326"/>
      <c r="Y326"/>
      <c r="Z326"/>
      <c r="AA326" s="85"/>
      <c r="AB326" s="84"/>
      <c r="AC326"/>
      <c r="AD326"/>
      <c r="AE326"/>
      <c r="AF326" s="85"/>
      <c r="AG326" s="84"/>
      <c r="AH326"/>
      <c r="AI326"/>
      <c r="AJ326"/>
      <c r="AK326" s="85"/>
      <c r="AL326" s="84"/>
      <c r="AM326"/>
      <c r="AN326"/>
      <c r="AO326"/>
      <c r="AP326" s="85"/>
      <c r="AQ326" s="84"/>
      <c r="AR326"/>
      <c r="AS326"/>
      <c r="AT326"/>
      <c r="AU326" s="85"/>
      <c r="AV326" s="84"/>
      <c r="AW326"/>
      <c r="AX326"/>
      <c r="AY326"/>
      <c r="AZ326" s="85"/>
      <c r="BA326" s="84"/>
      <c r="BB326"/>
      <c r="BC326"/>
      <c r="BD326"/>
      <c r="BE326" s="85"/>
      <c r="BF326" s="84"/>
      <c r="BG326"/>
      <c r="BH326"/>
      <c r="BI326"/>
      <c r="BJ326" s="85"/>
      <c r="BK326" s="84"/>
      <c r="BL326"/>
      <c r="BM326"/>
      <c r="BN326"/>
      <c r="BO326" s="85"/>
    </row>
    <row r="327" spans="2:67" s="68" customFormat="1" hidden="1" x14ac:dyDescent="0.2">
      <c r="B327">
        <f t="shared" si="30"/>
        <v>0</v>
      </c>
      <c r="C327">
        <f t="shared" si="31"/>
        <v>0</v>
      </c>
      <c r="D327">
        <f t="shared" si="32"/>
        <v>0</v>
      </c>
      <c r="H327" s="39"/>
      <c r="I327"/>
      <c r="J327"/>
      <c r="K327"/>
      <c r="L327" s="40"/>
      <c r="M327" s="39"/>
      <c r="N327"/>
      <c r="O327"/>
      <c r="P327"/>
      <c r="Q327"/>
      <c r="R327" s="84"/>
      <c r="S327"/>
      <c r="T327"/>
      <c r="U327"/>
      <c r="V327"/>
      <c r="W327" s="84"/>
      <c r="X327"/>
      <c r="Y327"/>
      <c r="Z327"/>
      <c r="AA327" s="85"/>
      <c r="AB327" s="84"/>
      <c r="AC327"/>
      <c r="AD327"/>
      <c r="AE327"/>
      <c r="AF327" s="85"/>
      <c r="AG327" s="84"/>
      <c r="AH327"/>
      <c r="AI327"/>
      <c r="AJ327"/>
      <c r="AK327" s="85"/>
      <c r="AL327" s="84"/>
      <c r="AM327"/>
      <c r="AN327"/>
      <c r="AO327"/>
      <c r="AP327" s="85"/>
      <c r="AQ327" s="84"/>
      <c r="AR327"/>
      <c r="AS327"/>
      <c r="AT327"/>
      <c r="AU327" s="85"/>
      <c r="AV327" s="84"/>
      <c r="AW327"/>
      <c r="AX327"/>
      <c r="AY327"/>
      <c r="AZ327" s="85"/>
      <c r="BA327" s="84"/>
      <c r="BB327"/>
      <c r="BC327"/>
      <c r="BD327"/>
      <c r="BE327" s="85"/>
      <c r="BF327" s="84"/>
      <c r="BG327"/>
      <c r="BH327"/>
      <c r="BI327"/>
      <c r="BJ327" s="85"/>
      <c r="BK327" s="84"/>
      <c r="BL327"/>
      <c r="BM327"/>
      <c r="BN327"/>
      <c r="BO327" s="85"/>
    </row>
    <row r="328" spans="2:67" s="68" customFormat="1" hidden="1" x14ac:dyDescent="0.2">
      <c r="B328">
        <f t="shared" si="30"/>
        <v>0</v>
      </c>
      <c r="C328">
        <f t="shared" si="31"/>
        <v>0</v>
      </c>
      <c r="D328">
        <f t="shared" si="32"/>
        <v>0</v>
      </c>
      <c r="H328" s="39"/>
      <c r="I328"/>
      <c r="J328"/>
      <c r="K328"/>
      <c r="L328" s="40"/>
      <c r="M328" s="39"/>
      <c r="N328"/>
      <c r="O328"/>
      <c r="P328"/>
      <c r="Q328"/>
      <c r="R328" s="84"/>
      <c r="S328"/>
      <c r="T328"/>
      <c r="U328"/>
      <c r="V328"/>
      <c r="W328" s="84"/>
      <c r="X328"/>
      <c r="Y328"/>
      <c r="Z328"/>
      <c r="AA328" s="85"/>
      <c r="AB328" s="84"/>
      <c r="AC328"/>
      <c r="AD328"/>
      <c r="AE328"/>
      <c r="AF328" s="85"/>
      <c r="AG328" s="84"/>
      <c r="AH328"/>
      <c r="AI328"/>
      <c r="AJ328"/>
      <c r="AK328" s="85"/>
      <c r="AL328" s="84"/>
      <c r="AM328"/>
      <c r="AN328"/>
      <c r="AO328"/>
      <c r="AP328" s="85"/>
      <c r="AQ328" s="84"/>
      <c r="AR328"/>
      <c r="AS328"/>
      <c r="AT328"/>
      <c r="AU328" s="85"/>
      <c r="AV328" s="84"/>
      <c r="AW328"/>
      <c r="AX328"/>
      <c r="AY328"/>
      <c r="AZ328" s="85"/>
      <c r="BA328" s="84"/>
      <c r="BB328"/>
      <c r="BC328"/>
      <c r="BD328"/>
      <c r="BE328" s="85"/>
      <c r="BF328" s="84"/>
      <c r="BG328"/>
      <c r="BH328"/>
      <c r="BI328"/>
      <c r="BJ328" s="85"/>
      <c r="BK328" s="84"/>
      <c r="BL328"/>
      <c r="BM328"/>
      <c r="BN328"/>
      <c r="BO328" s="85"/>
    </row>
    <row r="329" spans="2:67" s="68" customFormat="1" hidden="1" x14ac:dyDescent="0.2">
      <c r="B329">
        <f t="shared" si="30"/>
        <v>0</v>
      </c>
      <c r="C329">
        <f t="shared" si="31"/>
        <v>0</v>
      </c>
      <c r="D329">
        <f t="shared" si="32"/>
        <v>0</v>
      </c>
      <c r="H329" s="39"/>
      <c r="I329"/>
      <c r="J329"/>
      <c r="K329"/>
      <c r="L329" s="40"/>
      <c r="M329" s="39"/>
      <c r="N329"/>
      <c r="O329"/>
      <c r="P329"/>
      <c r="Q329"/>
      <c r="R329" s="84"/>
      <c r="S329"/>
      <c r="T329"/>
      <c r="U329"/>
      <c r="V329"/>
      <c r="W329" s="84"/>
      <c r="X329"/>
      <c r="Y329"/>
      <c r="Z329"/>
      <c r="AA329" s="85"/>
      <c r="AB329" s="84"/>
      <c r="AC329"/>
      <c r="AD329"/>
      <c r="AE329"/>
      <c r="AF329" s="85"/>
      <c r="AG329" s="84"/>
      <c r="AH329"/>
      <c r="AI329"/>
      <c r="AJ329"/>
      <c r="AK329" s="85"/>
      <c r="AL329" s="84"/>
      <c r="AM329"/>
      <c r="AN329"/>
      <c r="AO329"/>
      <c r="AP329" s="85"/>
      <c r="AQ329" s="84"/>
      <c r="AR329"/>
      <c r="AS329"/>
      <c r="AT329"/>
      <c r="AU329" s="85"/>
      <c r="AV329" s="84"/>
      <c r="AW329"/>
      <c r="AX329"/>
      <c r="AY329"/>
      <c r="AZ329" s="85"/>
      <c r="BA329" s="84"/>
      <c r="BB329"/>
      <c r="BC329"/>
      <c r="BD329"/>
      <c r="BE329" s="85"/>
      <c r="BF329" s="84"/>
      <c r="BG329"/>
      <c r="BH329"/>
      <c r="BI329"/>
      <c r="BJ329" s="85"/>
      <c r="BK329" s="84"/>
      <c r="BL329"/>
      <c r="BM329"/>
      <c r="BN329"/>
      <c r="BO329" s="85"/>
    </row>
    <row r="330" spans="2:67" s="68" customFormat="1" hidden="1" x14ac:dyDescent="0.2">
      <c r="B330">
        <f t="shared" si="30"/>
        <v>0</v>
      </c>
      <c r="C330">
        <f t="shared" si="31"/>
        <v>0</v>
      </c>
      <c r="D330">
        <f t="shared" si="32"/>
        <v>0</v>
      </c>
      <c r="H330" s="39"/>
      <c r="I330"/>
      <c r="J330"/>
      <c r="K330"/>
      <c r="L330" s="40"/>
      <c r="M330" s="39"/>
      <c r="N330"/>
      <c r="O330"/>
      <c r="P330"/>
      <c r="Q330"/>
      <c r="R330" s="84"/>
      <c r="S330"/>
      <c r="T330"/>
      <c r="U330"/>
      <c r="V330"/>
      <c r="W330" s="84"/>
      <c r="X330"/>
      <c r="Y330"/>
      <c r="Z330"/>
      <c r="AA330" s="85"/>
      <c r="AB330" s="84"/>
      <c r="AC330"/>
      <c r="AD330"/>
      <c r="AE330"/>
      <c r="AF330" s="85"/>
      <c r="AG330" s="84"/>
      <c r="AH330"/>
      <c r="AI330"/>
      <c r="AJ330"/>
      <c r="AK330" s="85"/>
      <c r="AL330" s="84"/>
      <c r="AM330"/>
      <c r="AN330"/>
      <c r="AO330"/>
      <c r="AP330" s="85"/>
      <c r="AQ330" s="84"/>
      <c r="AR330"/>
      <c r="AS330"/>
      <c r="AT330"/>
      <c r="AU330" s="85"/>
      <c r="AV330" s="84"/>
      <c r="AW330"/>
      <c r="AX330"/>
      <c r="AY330"/>
      <c r="AZ330" s="85"/>
      <c r="BA330" s="84"/>
      <c r="BB330"/>
      <c r="BC330"/>
      <c r="BD330"/>
      <c r="BE330" s="85"/>
      <c r="BF330" s="84"/>
      <c r="BG330"/>
      <c r="BH330"/>
      <c r="BI330"/>
      <c r="BJ330" s="85"/>
      <c r="BK330" s="84"/>
      <c r="BL330"/>
      <c r="BM330"/>
      <c r="BN330"/>
      <c r="BO330" s="85"/>
    </row>
    <row r="331" spans="2:67" s="68" customFormat="1" hidden="1" x14ac:dyDescent="0.2">
      <c r="B331">
        <f t="shared" si="30"/>
        <v>0</v>
      </c>
      <c r="C331">
        <f t="shared" si="31"/>
        <v>0</v>
      </c>
      <c r="D331">
        <f t="shared" si="32"/>
        <v>0</v>
      </c>
      <c r="H331" s="39"/>
      <c r="I331"/>
      <c r="J331"/>
      <c r="K331"/>
      <c r="L331" s="40"/>
      <c r="M331" s="39"/>
      <c r="N331"/>
      <c r="O331"/>
      <c r="P331"/>
      <c r="Q331"/>
      <c r="R331" s="84"/>
      <c r="S331"/>
      <c r="T331"/>
      <c r="U331"/>
      <c r="V331"/>
      <c r="W331" s="84"/>
      <c r="X331"/>
      <c r="Y331"/>
      <c r="Z331"/>
      <c r="AA331" s="85"/>
      <c r="AB331" s="84"/>
      <c r="AC331"/>
      <c r="AD331"/>
      <c r="AE331"/>
      <c r="AF331" s="85"/>
      <c r="AG331" s="84"/>
      <c r="AH331"/>
      <c r="AI331"/>
      <c r="AJ331"/>
      <c r="AK331" s="85"/>
      <c r="AL331" s="84"/>
      <c r="AM331"/>
      <c r="AN331"/>
      <c r="AO331"/>
      <c r="AP331" s="85"/>
      <c r="AQ331" s="84"/>
      <c r="AR331"/>
      <c r="AS331"/>
      <c r="AT331"/>
      <c r="AU331" s="85"/>
      <c r="AV331" s="84"/>
      <c r="AW331"/>
      <c r="AX331"/>
      <c r="AY331"/>
      <c r="AZ331" s="85"/>
      <c r="BA331" s="84"/>
      <c r="BB331"/>
      <c r="BC331"/>
      <c r="BD331"/>
      <c r="BE331" s="85"/>
      <c r="BF331" s="84"/>
      <c r="BG331"/>
      <c r="BH331"/>
      <c r="BI331"/>
      <c r="BJ331" s="85"/>
      <c r="BK331" s="84"/>
      <c r="BL331"/>
      <c r="BM331"/>
      <c r="BN331"/>
      <c r="BO331" s="85"/>
    </row>
    <row r="332" spans="2:67" s="68" customFormat="1" hidden="1" x14ac:dyDescent="0.2">
      <c r="B332">
        <f t="shared" si="30"/>
        <v>0</v>
      </c>
      <c r="C332">
        <f t="shared" si="31"/>
        <v>0</v>
      </c>
      <c r="D332">
        <f t="shared" si="32"/>
        <v>0</v>
      </c>
      <c r="H332" s="39"/>
      <c r="I332"/>
      <c r="J332"/>
      <c r="K332"/>
      <c r="L332" s="40"/>
      <c r="M332" s="39"/>
      <c r="N332"/>
      <c r="O332"/>
      <c r="P332"/>
      <c r="Q332"/>
      <c r="R332" s="84"/>
      <c r="S332"/>
      <c r="T332"/>
      <c r="U332"/>
      <c r="V332"/>
      <c r="W332" s="84"/>
      <c r="X332"/>
      <c r="Y332"/>
      <c r="Z332"/>
      <c r="AA332" s="85"/>
      <c r="AB332" s="84"/>
      <c r="AC332"/>
      <c r="AD332"/>
      <c r="AE332"/>
      <c r="AF332" s="85"/>
      <c r="AG332" s="84"/>
      <c r="AH332"/>
      <c r="AI332"/>
      <c r="AJ332"/>
      <c r="AK332" s="85"/>
      <c r="AL332" s="84"/>
      <c r="AM332"/>
      <c r="AN332"/>
      <c r="AO332"/>
      <c r="AP332" s="85"/>
      <c r="AQ332" s="84"/>
      <c r="AR332"/>
      <c r="AS332"/>
      <c r="AT332"/>
      <c r="AU332" s="85"/>
      <c r="AV332" s="84"/>
      <c r="AW332"/>
      <c r="AX332"/>
      <c r="AY332"/>
      <c r="AZ332" s="85"/>
      <c r="BA332" s="84"/>
      <c r="BB332"/>
      <c r="BC332"/>
      <c r="BD332"/>
      <c r="BE332" s="85"/>
      <c r="BF332" s="84"/>
      <c r="BG332"/>
      <c r="BH332"/>
      <c r="BI332"/>
      <c r="BJ332" s="85"/>
      <c r="BK332" s="84"/>
      <c r="BL332"/>
      <c r="BM332"/>
      <c r="BN332"/>
      <c r="BO332" s="85"/>
    </row>
    <row r="333" spans="2:67" s="68" customFormat="1" hidden="1" x14ac:dyDescent="0.2">
      <c r="B333">
        <f t="shared" si="30"/>
        <v>0</v>
      </c>
      <c r="C333">
        <f t="shared" si="31"/>
        <v>0</v>
      </c>
      <c r="D333">
        <f t="shared" si="32"/>
        <v>0</v>
      </c>
      <c r="H333" s="39"/>
      <c r="I333"/>
      <c r="J333"/>
      <c r="K333"/>
      <c r="L333" s="40"/>
      <c r="M333" s="39"/>
      <c r="N333"/>
      <c r="O333"/>
      <c r="P333"/>
      <c r="Q333"/>
      <c r="R333" s="84"/>
      <c r="S333"/>
      <c r="T333"/>
      <c r="U333"/>
      <c r="V333"/>
      <c r="W333" s="84"/>
      <c r="X333"/>
      <c r="Y333"/>
      <c r="Z333"/>
      <c r="AA333" s="85"/>
      <c r="AB333" s="84"/>
      <c r="AC333"/>
      <c r="AD333"/>
      <c r="AE333"/>
      <c r="AF333" s="85"/>
      <c r="AG333" s="84"/>
      <c r="AH333"/>
      <c r="AI333"/>
      <c r="AJ333"/>
      <c r="AK333" s="85"/>
      <c r="AL333" s="84"/>
      <c r="AM333"/>
      <c r="AN333"/>
      <c r="AO333"/>
      <c r="AP333" s="85"/>
      <c r="AQ333" s="84"/>
      <c r="AR333"/>
      <c r="AS333"/>
      <c r="AT333"/>
      <c r="AU333" s="85"/>
      <c r="AV333" s="84"/>
      <c r="AW333"/>
      <c r="AX333"/>
      <c r="AY333"/>
      <c r="AZ333" s="85"/>
      <c r="BA333" s="84"/>
      <c r="BB333"/>
      <c r="BC333"/>
      <c r="BD333"/>
      <c r="BE333" s="85"/>
      <c r="BF333" s="84"/>
      <c r="BG333"/>
      <c r="BH333"/>
      <c r="BI333"/>
      <c r="BJ333" s="85"/>
      <c r="BK333" s="84"/>
      <c r="BL333"/>
      <c r="BM333"/>
      <c r="BN333"/>
      <c r="BO333" s="85"/>
    </row>
    <row r="334" spans="2:67" s="68" customFormat="1" hidden="1" x14ac:dyDescent="0.2">
      <c r="B334">
        <f t="shared" si="30"/>
        <v>0</v>
      </c>
      <c r="C334">
        <f t="shared" si="31"/>
        <v>0</v>
      </c>
      <c r="D334">
        <f t="shared" si="32"/>
        <v>0</v>
      </c>
      <c r="H334" s="39"/>
      <c r="I334"/>
      <c r="J334"/>
      <c r="K334"/>
      <c r="L334" s="40"/>
      <c r="M334" s="39"/>
      <c r="N334"/>
      <c r="O334"/>
      <c r="P334"/>
      <c r="Q334"/>
      <c r="R334" s="84"/>
      <c r="S334"/>
      <c r="T334"/>
      <c r="U334"/>
      <c r="V334"/>
      <c r="W334" s="84"/>
      <c r="X334"/>
      <c r="Y334"/>
      <c r="Z334"/>
      <c r="AA334" s="85"/>
      <c r="AB334" s="84"/>
      <c r="AC334"/>
      <c r="AD334"/>
      <c r="AE334"/>
      <c r="AF334" s="85"/>
      <c r="AG334" s="84"/>
      <c r="AH334"/>
      <c r="AI334"/>
      <c r="AJ334"/>
      <c r="AK334" s="85"/>
      <c r="AL334" s="84"/>
      <c r="AM334"/>
      <c r="AN334"/>
      <c r="AO334"/>
      <c r="AP334" s="85"/>
      <c r="AQ334" s="84"/>
      <c r="AR334"/>
      <c r="AS334"/>
      <c r="AT334"/>
      <c r="AU334" s="85"/>
      <c r="AV334" s="84"/>
      <c r="AW334"/>
      <c r="AX334"/>
      <c r="AY334"/>
      <c r="AZ334" s="85"/>
      <c r="BA334" s="84"/>
      <c r="BB334"/>
      <c r="BC334"/>
      <c r="BD334"/>
      <c r="BE334" s="85"/>
      <c r="BF334" s="84"/>
      <c r="BG334"/>
      <c r="BH334"/>
      <c r="BI334"/>
      <c r="BJ334" s="85"/>
      <c r="BK334" s="84"/>
      <c r="BL334"/>
      <c r="BM334"/>
      <c r="BN334"/>
      <c r="BO334" s="85"/>
    </row>
    <row r="335" spans="2:67" s="68" customFormat="1" hidden="1" x14ac:dyDescent="0.2">
      <c r="B335">
        <f t="shared" si="30"/>
        <v>0</v>
      </c>
      <c r="C335">
        <f t="shared" si="31"/>
        <v>0</v>
      </c>
      <c r="D335">
        <f t="shared" si="32"/>
        <v>0</v>
      </c>
      <c r="H335" s="39"/>
      <c r="I335"/>
      <c r="J335"/>
      <c r="K335"/>
      <c r="L335" s="40"/>
      <c r="M335" s="39"/>
      <c r="N335"/>
      <c r="O335"/>
      <c r="P335"/>
      <c r="Q335"/>
      <c r="R335" s="84"/>
      <c r="S335"/>
      <c r="T335"/>
      <c r="U335"/>
      <c r="V335"/>
      <c r="W335" s="84"/>
      <c r="X335"/>
      <c r="Y335"/>
      <c r="Z335"/>
      <c r="AA335" s="85"/>
      <c r="AB335" s="84"/>
      <c r="AC335"/>
      <c r="AD335"/>
      <c r="AE335"/>
      <c r="AF335" s="85"/>
      <c r="AG335" s="84"/>
      <c r="AH335"/>
      <c r="AI335"/>
      <c r="AJ335"/>
      <c r="AK335" s="85"/>
      <c r="AL335" s="84"/>
      <c r="AM335"/>
      <c r="AN335"/>
      <c r="AO335"/>
      <c r="AP335" s="85"/>
      <c r="AQ335" s="84"/>
      <c r="AR335"/>
      <c r="AS335"/>
      <c r="AT335"/>
      <c r="AU335" s="85"/>
      <c r="AV335" s="84"/>
      <c r="AW335"/>
      <c r="AX335"/>
      <c r="AY335"/>
      <c r="AZ335" s="85"/>
      <c r="BA335" s="84"/>
      <c r="BB335"/>
      <c r="BC335"/>
      <c r="BD335"/>
      <c r="BE335" s="85"/>
      <c r="BF335" s="84"/>
      <c r="BG335"/>
      <c r="BH335"/>
      <c r="BI335"/>
      <c r="BJ335" s="85"/>
      <c r="BK335" s="84"/>
      <c r="BL335"/>
      <c r="BM335"/>
      <c r="BN335"/>
      <c r="BO335" s="85"/>
    </row>
    <row r="336" spans="2:67" s="68" customFormat="1" hidden="1" x14ac:dyDescent="0.2">
      <c r="B336">
        <f t="shared" si="30"/>
        <v>0</v>
      </c>
      <c r="C336">
        <f t="shared" si="31"/>
        <v>0</v>
      </c>
      <c r="D336">
        <f t="shared" si="32"/>
        <v>0</v>
      </c>
      <c r="H336" s="39"/>
      <c r="I336"/>
      <c r="J336"/>
      <c r="K336"/>
      <c r="L336" s="40"/>
      <c r="M336" s="39"/>
      <c r="N336"/>
      <c r="O336"/>
      <c r="P336"/>
      <c r="Q336"/>
      <c r="R336" s="84"/>
      <c r="S336"/>
      <c r="T336"/>
      <c r="U336"/>
      <c r="V336"/>
      <c r="W336" s="84"/>
      <c r="X336"/>
      <c r="Y336"/>
      <c r="Z336"/>
      <c r="AA336" s="85"/>
      <c r="AB336" s="84"/>
      <c r="AC336"/>
      <c r="AD336"/>
      <c r="AE336"/>
      <c r="AF336" s="85"/>
      <c r="AG336" s="84"/>
      <c r="AH336"/>
      <c r="AI336"/>
      <c r="AJ336"/>
      <c r="AK336" s="85"/>
      <c r="AL336" s="84"/>
      <c r="AM336"/>
      <c r="AN336"/>
      <c r="AO336"/>
      <c r="AP336" s="85"/>
      <c r="AQ336" s="84"/>
      <c r="AR336"/>
      <c r="AS336"/>
      <c r="AT336"/>
      <c r="AU336" s="85"/>
      <c r="AV336" s="84"/>
      <c r="AW336"/>
      <c r="AX336"/>
      <c r="AY336"/>
      <c r="AZ336" s="85"/>
      <c r="BA336" s="84"/>
      <c r="BB336"/>
      <c r="BC336"/>
      <c r="BD336"/>
      <c r="BE336" s="85"/>
      <c r="BF336" s="84"/>
      <c r="BG336"/>
      <c r="BH336"/>
      <c r="BI336"/>
      <c r="BJ336" s="85"/>
      <c r="BK336" s="84"/>
      <c r="BL336"/>
      <c r="BM336"/>
      <c r="BN336"/>
      <c r="BO336" s="85"/>
    </row>
    <row r="337" spans="2:67" s="68" customFormat="1" hidden="1" x14ac:dyDescent="0.2">
      <c r="B337">
        <f t="shared" si="30"/>
        <v>0</v>
      </c>
      <c r="C337">
        <f t="shared" si="31"/>
        <v>0</v>
      </c>
      <c r="D337">
        <f t="shared" si="32"/>
        <v>0</v>
      </c>
      <c r="H337" s="39"/>
      <c r="I337"/>
      <c r="J337"/>
      <c r="K337"/>
      <c r="L337" s="40"/>
      <c r="M337" s="39"/>
      <c r="N337"/>
      <c r="O337"/>
      <c r="P337"/>
      <c r="Q337"/>
      <c r="R337" s="84"/>
      <c r="S337"/>
      <c r="T337"/>
      <c r="U337"/>
      <c r="V337"/>
      <c r="W337" s="84"/>
      <c r="X337"/>
      <c r="Y337"/>
      <c r="Z337"/>
      <c r="AA337" s="85"/>
      <c r="AB337" s="84"/>
      <c r="AC337"/>
      <c r="AD337"/>
      <c r="AE337"/>
      <c r="AF337" s="85"/>
      <c r="AG337" s="84"/>
      <c r="AH337"/>
      <c r="AI337"/>
      <c r="AJ337"/>
      <c r="AK337" s="85"/>
      <c r="AL337" s="84"/>
      <c r="AM337"/>
      <c r="AN337"/>
      <c r="AO337"/>
      <c r="AP337" s="85"/>
      <c r="AQ337" s="84"/>
      <c r="AR337"/>
      <c r="AS337"/>
      <c r="AT337"/>
      <c r="AU337" s="85"/>
      <c r="AV337" s="84"/>
      <c r="AW337"/>
      <c r="AX337"/>
      <c r="AY337"/>
      <c r="AZ337" s="85"/>
      <c r="BA337" s="84"/>
      <c r="BB337"/>
      <c r="BC337"/>
      <c r="BD337"/>
      <c r="BE337" s="85"/>
      <c r="BF337" s="84"/>
      <c r="BG337"/>
      <c r="BH337"/>
      <c r="BI337"/>
      <c r="BJ337" s="85"/>
      <c r="BK337" s="84"/>
      <c r="BL337"/>
      <c r="BM337"/>
      <c r="BN337"/>
      <c r="BO337" s="85"/>
    </row>
    <row r="338" spans="2:67" s="68" customFormat="1" hidden="1" x14ac:dyDescent="0.2">
      <c r="B338">
        <f t="shared" si="30"/>
        <v>0</v>
      </c>
      <c r="C338">
        <f t="shared" si="31"/>
        <v>0</v>
      </c>
      <c r="D338">
        <f t="shared" si="32"/>
        <v>0</v>
      </c>
      <c r="H338" s="39"/>
      <c r="I338"/>
      <c r="J338"/>
      <c r="K338"/>
      <c r="L338" s="40"/>
      <c r="M338" s="39"/>
      <c r="N338"/>
      <c r="O338"/>
      <c r="P338"/>
      <c r="Q338"/>
      <c r="R338" s="84"/>
      <c r="S338"/>
      <c r="T338"/>
      <c r="U338"/>
      <c r="V338"/>
      <c r="W338" s="84"/>
      <c r="X338"/>
      <c r="Y338"/>
      <c r="Z338"/>
      <c r="AA338" s="85"/>
      <c r="AB338" s="84"/>
      <c r="AC338"/>
      <c r="AD338"/>
      <c r="AE338"/>
      <c r="AF338" s="85"/>
      <c r="AG338" s="84"/>
      <c r="AH338"/>
      <c r="AI338"/>
      <c r="AJ338"/>
      <c r="AK338" s="85"/>
      <c r="AL338" s="84"/>
      <c r="AM338"/>
      <c r="AN338"/>
      <c r="AO338"/>
      <c r="AP338" s="85"/>
      <c r="AQ338" s="84"/>
      <c r="AR338"/>
      <c r="AS338"/>
      <c r="AT338"/>
      <c r="AU338" s="85"/>
      <c r="AV338" s="84"/>
      <c r="AW338"/>
      <c r="AX338"/>
      <c r="AY338"/>
      <c r="AZ338" s="85"/>
      <c r="BA338" s="84"/>
      <c r="BB338"/>
      <c r="BC338"/>
      <c r="BD338"/>
      <c r="BE338" s="85"/>
      <c r="BF338" s="84"/>
      <c r="BG338"/>
      <c r="BH338"/>
      <c r="BI338"/>
      <c r="BJ338" s="85"/>
      <c r="BK338" s="84"/>
      <c r="BL338"/>
      <c r="BM338"/>
      <c r="BN338"/>
      <c r="BO338" s="85"/>
    </row>
    <row r="339" spans="2:67" s="68" customFormat="1" hidden="1" x14ac:dyDescent="0.2">
      <c r="B339">
        <f t="shared" si="30"/>
        <v>0</v>
      </c>
      <c r="C339">
        <f t="shared" si="31"/>
        <v>0</v>
      </c>
      <c r="D339">
        <f t="shared" si="32"/>
        <v>0</v>
      </c>
      <c r="H339" s="39"/>
      <c r="I339"/>
      <c r="J339"/>
      <c r="K339"/>
      <c r="L339" s="40"/>
      <c r="M339" s="39"/>
      <c r="N339"/>
      <c r="O339"/>
      <c r="P339"/>
      <c r="Q339"/>
      <c r="R339" s="84"/>
      <c r="S339"/>
      <c r="T339"/>
      <c r="U339"/>
      <c r="V339"/>
      <c r="W339" s="84"/>
      <c r="X339"/>
      <c r="Y339"/>
      <c r="Z339"/>
      <c r="AA339" s="85"/>
      <c r="AB339" s="84"/>
      <c r="AC339"/>
      <c r="AD339"/>
      <c r="AE339"/>
      <c r="AF339" s="85"/>
      <c r="AG339" s="84"/>
      <c r="AH339"/>
      <c r="AI339"/>
      <c r="AJ339"/>
      <c r="AK339" s="85"/>
      <c r="AL339" s="84"/>
      <c r="AM339"/>
      <c r="AN339"/>
      <c r="AO339"/>
      <c r="AP339" s="85"/>
      <c r="AQ339" s="84"/>
      <c r="AR339"/>
      <c r="AS339"/>
      <c r="AT339"/>
      <c r="AU339" s="85"/>
      <c r="AV339" s="84"/>
      <c r="AW339"/>
      <c r="AX339"/>
      <c r="AY339"/>
      <c r="AZ339" s="85"/>
      <c r="BA339" s="84"/>
      <c r="BB339"/>
      <c r="BC339"/>
      <c r="BD339"/>
      <c r="BE339" s="85"/>
      <c r="BF339" s="84"/>
      <c r="BG339"/>
      <c r="BH339"/>
      <c r="BI339"/>
      <c r="BJ339" s="85"/>
      <c r="BK339" s="84"/>
      <c r="BL339"/>
      <c r="BM339"/>
      <c r="BN339"/>
      <c r="BO339" s="85"/>
    </row>
    <row r="340" spans="2:67" s="68" customFormat="1" hidden="1" x14ac:dyDescent="0.2">
      <c r="B340">
        <f t="shared" si="30"/>
        <v>0</v>
      </c>
      <c r="C340">
        <f t="shared" si="31"/>
        <v>0</v>
      </c>
      <c r="D340">
        <f t="shared" si="32"/>
        <v>0</v>
      </c>
      <c r="H340" s="39"/>
      <c r="I340"/>
      <c r="J340"/>
      <c r="K340"/>
      <c r="L340" s="40"/>
      <c r="M340" s="39"/>
      <c r="N340"/>
      <c r="O340"/>
      <c r="P340"/>
      <c r="Q340"/>
      <c r="R340" s="84"/>
      <c r="S340"/>
      <c r="T340"/>
      <c r="U340"/>
      <c r="V340"/>
      <c r="W340" s="84"/>
      <c r="X340"/>
      <c r="Y340"/>
      <c r="Z340"/>
      <c r="AA340" s="85"/>
      <c r="AB340" s="84"/>
      <c r="AC340"/>
      <c r="AD340"/>
      <c r="AE340"/>
      <c r="AF340" s="85"/>
      <c r="AG340" s="84"/>
      <c r="AH340"/>
      <c r="AI340"/>
      <c r="AJ340"/>
      <c r="AK340" s="85"/>
      <c r="AL340" s="84"/>
      <c r="AM340"/>
      <c r="AN340"/>
      <c r="AO340"/>
      <c r="AP340" s="85"/>
      <c r="AQ340" s="84"/>
      <c r="AR340"/>
      <c r="AS340"/>
      <c r="AT340"/>
      <c r="AU340" s="85"/>
      <c r="AV340" s="84"/>
      <c r="AW340"/>
      <c r="AX340"/>
      <c r="AY340"/>
      <c r="AZ340" s="85"/>
      <c r="BA340" s="84"/>
      <c r="BB340"/>
      <c r="BC340"/>
      <c r="BD340"/>
      <c r="BE340" s="85"/>
      <c r="BF340" s="84"/>
      <c r="BG340"/>
      <c r="BH340"/>
      <c r="BI340"/>
      <c r="BJ340" s="85"/>
      <c r="BK340" s="84"/>
      <c r="BL340"/>
      <c r="BM340"/>
      <c r="BN340"/>
      <c r="BO340" s="85"/>
    </row>
    <row r="341" spans="2:67" s="68" customFormat="1" hidden="1" x14ac:dyDescent="0.2">
      <c r="B341">
        <f t="shared" si="30"/>
        <v>0</v>
      </c>
      <c r="C341">
        <f t="shared" si="31"/>
        <v>0</v>
      </c>
      <c r="D341">
        <f t="shared" si="32"/>
        <v>0</v>
      </c>
      <c r="H341" s="39"/>
      <c r="I341"/>
      <c r="J341"/>
      <c r="K341"/>
      <c r="L341" s="40"/>
      <c r="M341" s="39"/>
      <c r="N341"/>
      <c r="O341"/>
      <c r="P341"/>
      <c r="Q341"/>
      <c r="R341" s="84"/>
      <c r="S341"/>
      <c r="T341"/>
      <c r="U341"/>
      <c r="V341"/>
      <c r="W341" s="84"/>
      <c r="X341"/>
      <c r="Y341"/>
      <c r="Z341"/>
      <c r="AA341" s="85"/>
      <c r="AB341" s="84"/>
      <c r="AC341"/>
      <c r="AD341"/>
      <c r="AE341"/>
      <c r="AF341" s="85"/>
      <c r="AG341" s="84"/>
      <c r="AH341"/>
      <c r="AI341"/>
      <c r="AJ341"/>
      <c r="AK341" s="85"/>
      <c r="AL341" s="84"/>
      <c r="AM341"/>
      <c r="AN341"/>
      <c r="AO341"/>
      <c r="AP341" s="85"/>
      <c r="AQ341" s="84"/>
      <c r="AR341"/>
      <c r="AS341"/>
      <c r="AT341"/>
      <c r="AU341" s="85"/>
      <c r="AV341" s="84"/>
      <c r="AW341"/>
      <c r="AX341"/>
      <c r="AY341"/>
      <c r="AZ341" s="85"/>
      <c r="BA341" s="84"/>
      <c r="BB341"/>
      <c r="BC341"/>
      <c r="BD341"/>
      <c r="BE341" s="85"/>
      <c r="BF341" s="84"/>
      <c r="BG341"/>
      <c r="BH341"/>
      <c r="BI341"/>
      <c r="BJ341" s="85"/>
      <c r="BK341" s="84"/>
      <c r="BL341"/>
      <c r="BM341"/>
      <c r="BN341"/>
      <c r="BO341" s="85"/>
    </row>
    <row r="342" spans="2:67" s="68" customFormat="1" hidden="1" x14ac:dyDescent="0.2">
      <c r="B342">
        <f t="shared" si="30"/>
        <v>0</v>
      </c>
      <c r="C342">
        <f t="shared" si="31"/>
        <v>0</v>
      </c>
      <c r="D342">
        <f t="shared" si="32"/>
        <v>0</v>
      </c>
      <c r="H342" s="39"/>
      <c r="I342"/>
      <c r="J342"/>
      <c r="K342"/>
      <c r="L342" s="40"/>
      <c r="M342" s="39"/>
      <c r="N342"/>
      <c r="O342"/>
      <c r="P342"/>
      <c r="Q342"/>
      <c r="R342" s="84"/>
      <c r="S342"/>
      <c r="T342"/>
      <c r="U342"/>
      <c r="V342"/>
      <c r="W342" s="84"/>
      <c r="X342"/>
      <c r="Y342"/>
      <c r="Z342"/>
      <c r="AA342" s="85"/>
      <c r="AB342" s="84"/>
      <c r="AC342"/>
      <c r="AD342"/>
      <c r="AE342"/>
      <c r="AF342" s="85"/>
      <c r="AG342" s="84"/>
      <c r="AH342"/>
      <c r="AI342"/>
      <c r="AJ342"/>
      <c r="AK342" s="85"/>
      <c r="AL342" s="84"/>
      <c r="AM342"/>
      <c r="AN342"/>
      <c r="AO342"/>
      <c r="AP342" s="85"/>
      <c r="AQ342" s="84"/>
      <c r="AR342"/>
      <c r="AS342"/>
      <c r="AT342"/>
      <c r="AU342" s="85"/>
      <c r="AV342" s="84"/>
      <c r="AW342"/>
      <c r="AX342"/>
      <c r="AY342"/>
      <c r="AZ342" s="85"/>
      <c r="BA342" s="84"/>
      <c r="BB342"/>
      <c r="BC342"/>
      <c r="BD342"/>
      <c r="BE342" s="85"/>
      <c r="BF342" s="84"/>
      <c r="BG342"/>
      <c r="BH342"/>
      <c r="BI342"/>
      <c r="BJ342" s="85"/>
      <c r="BK342" s="84"/>
      <c r="BL342"/>
      <c r="BM342"/>
      <c r="BN342"/>
      <c r="BO342" s="85"/>
    </row>
    <row r="343" spans="2:67" s="68" customFormat="1" hidden="1" x14ac:dyDescent="0.2">
      <c r="B343">
        <f t="shared" si="30"/>
        <v>0</v>
      </c>
      <c r="C343">
        <f t="shared" si="31"/>
        <v>0</v>
      </c>
      <c r="D343">
        <f t="shared" si="32"/>
        <v>0</v>
      </c>
      <c r="H343" s="39"/>
      <c r="I343"/>
      <c r="J343"/>
      <c r="K343"/>
      <c r="L343" s="40"/>
      <c r="M343" s="39"/>
      <c r="N343"/>
      <c r="O343"/>
      <c r="P343"/>
      <c r="Q343"/>
      <c r="R343" s="84"/>
      <c r="S343"/>
      <c r="T343"/>
      <c r="U343"/>
      <c r="V343"/>
      <c r="W343" s="84"/>
      <c r="X343"/>
      <c r="Y343"/>
      <c r="Z343"/>
      <c r="AA343" s="85"/>
      <c r="AB343" s="84"/>
      <c r="AC343"/>
      <c r="AD343"/>
      <c r="AE343"/>
      <c r="AF343" s="85"/>
      <c r="AG343" s="84"/>
      <c r="AH343"/>
      <c r="AI343"/>
      <c r="AJ343"/>
      <c r="AK343" s="85"/>
      <c r="AL343" s="84"/>
      <c r="AM343"/>
      <c r="AN343"/>
      <c r="AO343"/>
      <c r="AP343" s="85"/>
      <c r="AQ343" s="84"/>
      <c r="AR343"/>
      <c r="AS343"/>
      <c r="AT343"/>
      <c r="AU343" s="85"/>
      <c r="AV343" s="84"/>
      <c r="AW343"/>
      <c r="AX343"/>
      <c r="AY343"/>
      <c r="AZ343" s="85"/>
      <c r="BA343" s="84"/>
      <c r="BB343"/>
      <c r="BC343"/>
      <c r="BD343"/>
      <c r="BE343" s="85"/>
      <c r="BF343" s="84"/>
      <c r="BG343"/>
      <c r="BH343"/>
      <c r="BI343"/>
      <c r="BJ343" s="85"/>
      <c r="BK343" s="84"/>
      <c r="BL343"/>
      <c r="BM343"/>
      <c r="BN343"/>
      <c r="BO343" s="85"/>
    </row>
    <row r="344" spans="2:67" s="68" customFormat="1" hidden="1" x14ac:dyDescent="0.2">
      <c r="B344">
        <f t="shared" si="30"/>
        <v>0</v>
      </c>
      <c r="C344">
        <f t="shared" si="31"/>
        <v>0</v>
      </c>
      <c r="D344">
        <f t="shared" si="32"/>
        <v>0</v>
      </c>
      <c r="H344" s="39"/>
      <c r="I344"/>
      <c r="J344"/>
      <c r="K344"/>
      <c r="L344" s="40"/>
      <c r="M344" s="39"/>
      <c r="N344"/>
      <c r="O344"/>
      <c r="P344"/>
      <c r="Q344"/>
      <c r="R344" s="84"/>
      <c r="S344"/>
      <c r="T344"/>
      <c r="U344"/>
      <c r="V344"/>
      <c r="W344" s="84"/>
      <c r="X344"/>
      <c r="Y344"/>
      <c r="Z344"/>
      <c r="AA344" s="85"/>
      <c r="AB344" s="84"/>
      <c r="AC344"/>
      <c r="AD344"/>
      <c r="AE344"/>
      <c r="AF344" s="85"/>
      <c r="AG344" s="84"/>
      <c r="AH344"/>
      <c r="AI344"/>
      <c r="AJ344"/>
      <c r="AK344" s="85"/>
      <c r="AL344" s="84"/>
      <c r="AM344"/>
      <c r="AN344"/>
      <c r="AO344"/>
      <c r="AP344" s="85"/>
      <c r="AQ344" s="84"/>
      <c r="AR344"/>
      <c r="AS344"/>
      <c r="AT344"/>
      <c r="AU344" s="85"/>
      <c r="AV344" s="84"/>
      <c r="AW344"/>
      <c r="AX344"/>
      <c r="AY344"/>
      <c r="AZ344" s="85"/>
      <c r="BA344" s="84"/>
      <c r="BB344"/>
      <c r="BC344"/>
      <c r="BD344"/>
      <c r="BE344" s="85"/>
      <c r="BF344" s="84"/>
      <c r="BG344"/>
      <c r="BH344"/>
      <c r="BI344"/>
      <c r="BJ344" s="85"/>
      <c r="BK344" s="84"/>
      <c r="BL344"/>
      <c r="BM344"/>
      <c r="BN344"/>
      <c r="BO344" s="85"/>
    </row>
    <row r="345" spans="2:67" s="68" customFormat="1" hidden="1" x14ac:dyDescent="0.2">
      <c r="B345">
        <f t="shared" si="30"/>
        <v>0</v>
      </c>
      <c r="C345">
        <f t="shared" si="31"/>
        <v>0</v>
      </c>
      <c r="D345">
        <f t="shared" si="32"/>
        <v>0</v>
      </c>
      <c r="H345" s="39"/>
      <c r="I345"/>
      <c r="J345"/>
      <c r="K345"/>
      <c r="L345" s="40"/>
      <c r="M345" s="39"/>
      <c r="N345"/>
      <c r="O345"/>
      <c r="P345"/>
      <c r="Q345"/>
      <c r="R345" s="84"/>
      <c r="S345"/>
      <c r="T345"/>
      <c r="U345"/>
      <c r="V345"/>
      <c r="W345" s="84"/>
      <c r="X345"/>
      <c r="Y345"/>
      <c r="Z345"/>
      <c r="AA345" s="85"/>
      <c r="AB345" s="84"/>
      <c r="AC345"/>
      <c r="AD345"/>
      <c r="AE345"/>
      <c r="AF345" s="85"/>
      <c r="AG345" s="84"/>
      <c r="AH345"/>
      <c r="AI345"/>
      <c r="AJ345"/>
      <c r="AK345" s="85"/>
      <c r="AL345" s="84"/>
      <c r="AM345"/>
      <c r="AN345"/>
      <c r="AO345"/>
      <c r="AP345" s="85"/>
      <c r="AQ345" s="84"/>
      <c r="AR345"/>
      <c r="AS345"/>
      <c r="AT345"/>
      <c r="AU345" s="85"/>
      <c r="AV345" s="84"/>
      <c r="AW345"/>
      <c r="AX345"/>
      <c r="AY345"/>
      <c r="AZ345" s="85"/>
      <c r="BA345" s="84"/>
      <c r="BB345"/>
      <c r="BC345"/>
      <c r="BD345"/>
      <c r="BE345" s="85"/>
      <c r="BF345" s="84"/>
      <c r="BG345"/>
      <c r="BH345"/>
      <c r="BI345"/>
      <c r="BJ345" s="85"/>
      <c r="BK345" s="84"/>
      <c r="BL345"/>
      <c r="BM345"/>
      <c r="BN345"/>
      <c r="BO345" s="85"/>
    </row>
    <row r="346" spans="2:67" s="68" customFormat="1" hidden="1" x14ac:dyDescent="0.2">
      <c r="B346">
        <f t="shared" si="30"/>
        <v>0</v>
      </c>
      <c r="C346">
        <f t="shared" si="31"/>
        <v>0</v>
      </c>
      <c r="D346">
        <f t="shared" si="32"/>
        <v>0</v>
      </c>
      <c r="H346" s="39"/>
      <c r="I346"/>
      <c r="J346"/>
      <c r="K346"/>
      <c r="L346" s="40"/>
      <c r="M346" s="39"/>
      <c r="N346"/>
      <c r="O346"/>
      <c r="P346"/>
      <c r="Q346"/>
      <c r="R346" s="84"/>
      <c r="S346"/>
      <c r="T346"/>
      <c r="U346"/>
      <c r="V346"/>
      <c r="W346" s="84"/>
      <c r="X346"/>
      <c r="Y346"/>
      <c r="Z346"/>
      <c r="AA346" s="85"/>
      <c r="AB346" s="84"/>
      <c r="AC346"/>
      <c r="AD346"/>
      <c r="AE346"/>
      <c r="AF346" s="85"/>
      <c r="AG346" s="84"/>
      <c r="AH346"/>
      <c r="AI346"/>
      <c r="AJ346"/>
      <c r="AK346" s="85"/>
      <c r="AL346" s="84"/>
      <c r="AM346"/>
      <c r="AN346"/>
      <c r="AO346"/>
      <c r="AP346" s="85"/>
      <c r="AQ346" s="84"/>
      <c r="AR346"/>
      <c r="AS346"/>
      <c r="AT346"/>
      <c r="AU346" s="85"/>
      <c r="AV346" s="84"/>
      <c r="AW346"/>
      <c r="AX346"/>
      <c r="AY346"/>
      <c r="AZ346" s="85"/>
      <c r="BA346" s="84"/>
      <c r="BB346"/>
      <c r="BC346"/>
      <c r="BD346"/>
      <c r="BE346" s="85"/>
      <c r="BF346" s="84"/>
      <c r="BG346"/>
      <c r="BH346"/>
      <c r="BI346"/>
      <c r="BJ346" s="85"/>
      <c r="BK346" s="84"/>
      <c r="BL346"/>
      <c r="BM346"/>
      <c r="BN346"/>
      <c r="BO346" s="85"/>
    </row>
    <row r="347" spans="2:67" s="68" customFormat="1" hidden="1" x14ac:dyDescent="0.2">
      <c r="B347">
        <f t="shared" si="30"/>
        <v>0</v>
      </c>
      <c r="C347">
        <f t="shared" si="31"/>
        <v>0</v>
      </c>
      <c r="D347">
        <f t="shared" si="32"/>
        <v>0</v>
      </c>
      <c r="H347" s="39"/>
      <c r="I347"/>
      <c r="J347"/>
      <c r="K347"/>
      <c r="L347" s="40"/>
      <c r="M347" s="39"/>
      <c r="N347"/>
      <c r="O347"/>
      <c r="P347"/>
      <c r="Q347"/>
      <c r="R347" s="84"/>
      <c r="S347"/>
      <c r="T347"/>
      <c r="U347"/>
      <c r="V347"/>
      <c r="W347" s="84"/>
      <c r="X347"/>
      <c r="Y347"/>
      <c r="Z347"/>
      <c r="AA347" s="85"/>
      <c r="AB347" s="84"/>
      <c r="AC347"/>
      <c r="AD347"/>
      <c r="AE347"/>
      <c r="AF347" s="85"/>
      <c r="AG347" s="84"/>
      <c r="AH347"/>
      <c r="AI347"/>
      <c r="AJ347"/>
      <c r="AK347" s="85"/>
      <c r="AL347" s="84"/>
      <c r="AM347"/>
      <c r="AN347"/>
      <c r="AO347"/>
      <c r="AP347" s="85"/>
      <c r="AQ347" s="84"/>
      <c r="AR347"/>
      <c r="AS347"/>
      <c r="AT347"/>
      <c r="AU347" s="85"/>
      <c r="AV347" s="84"/>
      <c r="AW347"/>
      <c r="AX347"/>
      <c r="AY347"/>
      <c r="AZ347" s="85"/>
      <c r="BA347" s="84"/>
      <c r="BB347"/>
      <c r="BC347"/>
      <c r="BD347"/>
      <c r="BE347" s="85"/>
      <c r="BF347" s="84"/>
      <c r="BG347"/>
      <c r="BH347"/>
      <c r="BI347"/>
      <c r="BJ347" s="85"/>
      <c r="BK347" s="84"/>
      <c r="BL347"/>
      <c r="BM347"/>
      <c r="BN347"/>
      <c r="BO347" s="85"/>
    </row>
    <row r="348" spans="2:67" s="68" customFormat="1" hidden="1" x14ac:dyDescent="0.2">
      <c r="B348">
        <f t="shared" si="30"/>
        <v>0</v>
      </c>
      <c r="C348">
        <f t="shared" si="31"/>
        <v>0</v>
      </c>
      <c r="D348">
        <f t="shared" si="32"/>
        <v>0</v>
      </c>
      <c r="H348" s="39"/>
      <c r="I348"/>
      <c r="J348"/>
      <c r="K348"/>
      <c r="L348" s="40"/>
      <c r="M348" s="39"/>
      <c r="N348"/>
      <c r="O348"/>
      <c r="P348"/>
      <c r="Q348"/>
      <c r="R348" s="84"/>
      <c r="S348"/>
      <c r="T348"/>
      <c r="U348"/>
      <c r="V348"/>
      <c r="W348" s="84"/>
      <c r="X348"/>
      <c r="Y348"/>
      <c r="Z348"/>
      <c r="AA348" s="85"/>
      <c r="AB348" s="84"/>
      <c r="AC348"/>
      <c r="AD348"/>
      <c r="AE348"/>
      <c r="AF348" s="85"/>
      <c r="AG348" s="84"/>
      <c r="AH348"/>
      <c r="AI348"/>
      <c r="AJ348"/>
      <c r="AK348" s="85"/>
      <c r="AL348" s="84"/>
      <c r="AM348"/>
      <c r="AN348"/>
      <c r="AO348"/>
      <c r="AP348" s="85"/>
      <c r="AQ348" s="84"/>
      <c r="AR348"/>
      <c r="AS348"/>
      <c r="AT348"/>
      <c r="AU348" s="85"/>
      <c r="AV348" s="84"/>
      <c r="AW348"/>
      <c r="AX348"/>
      <c r="AY348"/>
      <c r="AZ348" s="85"/>
      <c r="BA348" s="84"/>
      <c r="BB348"/>
      <c r="BC348"/>
      <c r="BD348"/>
      <c r="BE348" s="85"/>
      <c r="BF348" s="84"/>
      <c r="BG348"/>
      <c r="BH348"/>
      <c r="BI348"/>
      <c r="BJ348" s="85"/>
      <c r="BK348" s="84"/>
      <c r="BL348"/>
      <c r="BM348"/>
      <c r="BN348"/>
      <c r="BO348" s="85"/>
    </row>
    <row r="349" spans="2:67" s="68" customFormat="1" hidden="1" x14ac:dyDescent="0.2">
      <c r="B349">
        <f t="shared" si="30"/>
        <v>0</v>
      </c>
      <c r="C349">
        <f t="shared" si="31"/>
        <v>0</v>
      </c>
      <c r="D349">
        <f t="shared" si="32"/>
        <v>0</v>
      </c>
      <c r="H349" s="39"/>
      <c r="I349"/>
      <c r="J349"/>
      <c r="K349"/>
      <c r="L349" s="40"/>
      <c r="M349" s="39"/>
      <c r="N349"/>
      <c r="O349"/>
      <c r="P349"/>
      <c r="Q349"/>
      <c r="R349" s="84"/>
      <c r="S349"/>
      <c r="T349"/>
      <c r="U349"/>
      <c r="V349"/>
      <c r="W349" s="84"/>
      <c r="X349"/>
      <c r="Y349"/>
      <c r="Z349"/>
      <c r="AA349" s="85"/>
      <c r="AB349" s="84"/>
      <c r="AC349"/>
      <c r="AD349"/>
      <c r="AE349"/>
      <c r="AF349" s="85"/>
      <c r="AG349" s="84"/>
      <c r="AH349"/>
      <c r="AI349"/>
      <c r="AJ349"/>
      <c r="AK349" s="85"/>
      <c r="AL349" s="84"/>
      <c r="AM349"/>
      <c r="AN349"/>
      <c r="AO349"/>
      <c r="AP349" s="85"/>
      <c r="AQ349" s="84"/>
      <c r="AR349"/>
      <c r="AS349"/>
      <c r="AT349"/>
      <c r="AU349" s="85"/>
      <c r="AV349" s="84"/>
      <c r="AW349"/>
      <c r="AX349"/>
      <c r="AY349"/>
      <c r="AZ349" s="85"/>
      <c r="BA349" s="84"/>
      <c r="BB349"/>
      <c r="BC349"/>
      <c r="BD349"/>
      <c r="BE349" s="85"/>
      <c r="BF349" s="84"/>
      <c r="BG349"/>
      <c r="BH349"/>
      <c r="BI349"/>
      <c r="BJ349" s="85"/>
      <c r="BK349" s="84"/>
      <c r="BL349"/>
      <c r="BM349"/>
      <c r="BN349"/>
      <c r="BO349" s="85"/>
    </row>
    <row r="350" spans="2:67" s="68" customFormat="1" hidden="1" x14ac:dyDescent="0.2">
      <c r="B350">
        <f t="shared" si="30"/>
        <v>0</v>
      </c>
      <c r="C350">
        <f t="shared" si="31"/>
        <v>0</v>
      </c>
      <c r="D350">
        <f t="shared" si="32"/>
        <v>0</v>
      </c>
      <c r="H350" s="39"/>
      <c r="I350"/>
      <c r="J350"/>
      <c r="K350"/>
      <c r="L350" s="40"/>
      <c r="M350" s="39"/>
      <c r="N350"/>
      <c r="O350"/>
      <c r="P350"/>
      <c r="Q350"/>
      <c r="R350" s="84"/>
      <c r="S350"/>
      <c r="T350"/>
      <c r="U350"/>
      <c r="V350"/>
      <c r="W350" s="84"/>
      <c r="X350"/>
      <c r="Y350"/>
      <c r="Z350"/>
      <c r="AA350" s="85"/>
      <c r="AB350" s="84"/>
      <c r="AC350"/>
      <c r="AD350"/>
      <c r="AE350"/>
      <c r="AF350" s="85"/>
      <c r="AG350" s="84"/>
      <c r="AH350"/>
      <c r="AI350"/>
      <c r="AJ350"/>
      <c r="AK350" s="85"/>
      <c r="AL350" s="84"/>
      <c r="AM350"/>
      <c r="AN350"/>
      <c r="AO350"/>
      <c r="AP350" s="85"/>
      <c r="AQ350" s="84"/>
      <c r="AR350"/>
      <c r="AS350"/>
      <c r="AT350"/>
      <c r="AU350" s="85"/>
      <c r="AV350" s="84"/>
      <c r="AW350"/>
      <c r="AX350"/>
      <c r="AY350"/>
      <c r="AZ350" s="85"/>
      <c r="BA350" s="84"/>
      <c r="BB350"/>
      <c r="BC350"/>
      <c r="BD350"/>
      <c r="BE350" s="85"/>
      <c r="BF350" s="84"/>
      <c r="BG350"/>
      <c r="BH350"/>
      <c r="BI350"/>
      <c r="BJ350" s="85"/>
      <c r="BK350" s="84"/>
      <c r="BL350"/>
      <c r="BM350"/>
      <c r="BN350"/>
      <c r="BO350" s="85"/>
    </row>
    <row r="351" spans="2:67" s="68" customFormat="1" hidden="1" x14ac:dyDescent="0.2">
      <c r="B351">
        <f t="shared" ref="B351:B354" si="33">AD207</f>
        <v>0</v>
      </c>
      <c r="C351">
        <f t="shared" ref="C351:C354" si="34">AE207</f>
        <v>0</v>
      </c>
      <c r="D351">
        <f t="shared" ref="D351:D354" si="35">AF207</f>
        <v>0</v>
      </c>
      <c r="H351" s="39"/>
      <c r="I351"/>
      <c r="J351"/>
      <c r="K351"/>
      <c r="L351" s="40"/>
      <c r="M351" s="39"/>
      <c r="N351"/>
      <c r="O351"/>
      <c r="P351"/>
      <c r="Q351"/>
      <c r="R351" s="84"/>
      <c r="S351"/>
      <c r="T351"/>
      <c r="U351"/>
      <c r="V351"/>
      <c r="W351" s="84"/>
      <c r="X351"/>
      <c r="Y351"/>
      <c r="Z351"/>
      <c r="AA351" s="85"/>
      <c r="AB351" s="84"/>
      <c r="AC351"/>
      <c r="AD351"/>
      <c r="AE351"/>
      <c r="AF351" s="85"/>
      <c r="AG351" s="84"/>
      <c r="AH351"/>
      <c r="AI351"/>
      <c r="AJ351"/>
      <c r="AK351" s="85"/>
      <c r="AL351" s="84"/>
      <c r="AM351"/>
      <c r="AN351"/>
      <c r="AO351"/>
      <c r="AP351" s="85"/>
      <c r="AQ351" s="84"/>
      <c r="AR351"/>
      <c r="AS351"/>
      <c r="AT351"/>
      <c r="AU351" s="85"/>
      <c r="AV351" s="84"/>
      <c r="AW351"/>
      <c r="AX351"/>
      <c r="AY351"/>
      <c r="AZ351" s="85"/>
      <c r="BA351" s="84"/>
      <c r="BB351"/>
      <c r="BC351"/>
      <c r="BD351"/>
      <c r="BE351" s="85"/>
      <c r="BF351" s="84"/>
      <c r="BG351"/>
      <c r="BH351"/>
      <c r="BI351"/>
      <c r="BJ351" s="85"/>
      <c r="BK351" s="84"/>
      <c r="BL351"/>
      <c r="BM351"/>
      <c r="BN351"/>
      <c r="BO351" s="85"/>
    </row>
    <row r="352" spans="2:67" s="68" customFormat="1" hidden="1" x14ac:dyDescent="0.2">
      <c r="B352">
        <f t="shared" si="33"/>
        <v>0</v>
      </c>
      <c r="C352">
        <f t="shared" si="34"/>
        <v>0</v>
      </c>
      <c r="D352">
        <f t="shared" si="35"/>
        <v>0</v>
      </c>
      <c r="H352" s="39"/>
      <c r="I352"/>
      <c r="J352"/>
      <c r="K352"/>
      <c r="L352" s="40"/>
      <c r="M352" s="39"/>
      <c r="N352"/>
      <c r="O352"/>
      <c r="P352"/>
      <c r="Q352"/>
      <c r="R352" s="84"/>
      <c r="S352"/>
      <c r="T352"/>
      <c r="U352"/>
      <c r="V352"/>
      <c r="W352" s="84"/>
      <c r="X352"/>
      <c r="Y352"/>
      <c r="Z352"/>
      <c r="AA352" s="85"/>
      <c r="AB352" s="84"/>
      <c r="AC352"/>
      <c r="AD352"/>
      <c r="AE352"/>
      <c r="AF352" s="85"/>
      <c r="AG352" s="84"/>
      <c r="AH352"/>
      <c r="AI352"/>
      <c r="AJ352"/>
      <c r="AK352" s="85"/>
      <c r="AL352" s="84"/>
      <c r="AM352"/>
      <c r="AN352"/>
      <c r="AO352"/>
      <c r="AP352" s="85"/>
      <c r="AQ352" s="84"/>
      <c r="AR352"/>
      <c r="AS352"/>
      <c r="AT352"/>
      <c r="AU352" s="85"/>
      <c r="AV352" s="84"/>
      <c r="AW352"/>
      <c r="AX352"/>
      <c r="AY352"/>
      <c r="AZ352" s="85"/>
      <c r="BA352" s="84"/>
      <c r="BB352"/>
      <c r="BC352"/>
      <c r="BD352"/>
      <c r="BE352" s="85"/>
      <c r="BF352" s="84"/>
      <c r="BG352"/>
      <c r="BH352"/>
      <c r="BI352"/>
      <c r="BJ352" s="85"/>
      <c r="BK352" s="84"/>
      <c r="BL352"/>
      <c r="BM352"/>
      <c r="BN352"/>
      <c r="BO352" s="85"/>
    </row>
    <row r="353" spans="2:67" s="68" customFormat="1" hidden="1" x14ac:dyDescent="0.2">
      <c r="B353">
        <f t="shared" si="33"/>
        <v>0</v>
      </c>
      <c r="C353">
        <f t="shared" si="34"/>
        <v>0</v>
      </c>
      <c r="D353">
        <f t="shared" si="35"/>
        <v>0</v>
      </c>
      <c r="H353" s="39"/>
      <c r="I353"/>
      <c r="J353"/>
      <c r="K353"/>
      <c r="L353" s="40"/>
      <c r="M353" s="39"/>
      <c r="N353"/>
      <c r="O353"/>
      <c r="P353"/>
      <c r="Q353"/>
      <c r="R353" s="84"/>
      <c r="S353"/>
      <c r="T353"/>
      <c r="U353"/>
      <c r="V353"/>
      <c r="W353" s="84"/>
      <c r="X353"/>
      <c r="Y353"/>
      <c r="Z353"/>
      <c r="AA353" s="85"/>
      <c r="AB353" s="84"/>
      <c r="AC353"/>
      <c r="AD353"/>
      <c r="AE353"/>
      <c r="AF353" s="85"/>
      <c r="AG353" s="84"/>
      <c r="AH353"/>
      <c r="AI353"/>
      <c r="AJ353"/>
      <c r="AK353" s="85"/>
      <c r="AL353" s="84"/>
      <c r="AM353"/>
      <c r="AN353"/>
      <c r="AO353"/>
      <c r="AP353" s="85"/>
      <c r="AQ353" s="84"/>
      <c r="AR353"/>
      <c r="AS353"/>
      <c r="AT353"/>
      <c r="AU353" s="85"/>
      <c r="AV353" s="84"/>
      <c r="AW353"/>
      <c r="AX353"/>
      <c r="AY353"/>
      <c r="AZ353" s="85"/>
      <c r="BA353" s="84"/>
      <c r="BB353"/>
      <c r="BC353"/>
      <c r="BD353"/>
      <c r="BE353" s="85"/>
      <c r="BF353" s="84"/>
      <c r="BG353"/>
      <c r="BH353"/>
      <c r="BI353"/>
      <c r="BJ353" s="85"/>
      <c r="BK353" s="84"/>
      <c r="BL353"/>
      <c r="BM353"/>
      <c r="BN353"/>
      <c r="BO353" s="85"/>
    </row>
    <row r="354" spans="2:67" s="68" customFormat="1" hidden="1" x14ac:dyDescent="0.2">
      <c r="B354">
        <f t="shared" si="33"/>
        <v>0</v>
      </c>
      <c r="C354">
        <f t="shared" si="34"/>
        <v>0</v>
      </c>
      <c r="D354">
        <f t="shared" si="35"/>
        <v>0</v>
      </c>
      <c r="H354" s="39"/>
      <c r="I354"/>
      <c r="J354"/>
      <c r="K354"/>
      <c r="L354" s="40"/>
      <c r="M354" s="39"/>
      <c r="N354"/>
      <c r="O354"/>
      <c r="P354"/>
      <c r="Q354"/>
      <c r="R354" s="84"/>
      <c r="S354"/>
      <c r="T354"/>
      <c r="U354"/>
      <c r="V354"/>
      <c r="W354" s="84"/>
      <c r="X354"/>
      <c r="Y354"/>
      <c r="Z354"/>
      <c r="AA354" s="85"/>
      <c r="AB354" s="84"/>
      <c r="AC354"/>
      <c r="AD354"/>
      <c r="AE354"/>
      <c r="AF354" s="85"/>
      <c r="AG354" s="84"/>
      <c r="AH354"/>
      <c r="AI354"/>
      <c r="AJ354"/>
      <c r="AK354" s="85"/>
      <c r="AL354" s="84"/>
      <c r="AM354"/>
      <c r="AN354"/>
      <c r="AO354"/>
      <c r="AP354" s="85"/>
      <c r="AQ354" s="84"/>
      <c r="AR354"/>
      <c r="AS354"/>
      <c r="AT354"/>
      <c r="AU354" s="85"/>
      <c r="AV354" s="84"/>
      <c r="AW354"/>
      <c r="AX354"/>
      <c r="AY354"/>
      <c r="AZ354" s="85"/>
      <c r="BA354" s="84"/>
      <c r="BB354"/>
      <c r="BC354"/>
      <c r="BD354"/>
      <c r="BE354" s="85"/>
      <c r="BF354" s="84"/>
      <c r="BG354"/>
      <c r="BH354"/>
      <c r="BI354"/>
      <c r="BJ354" s="85"/>
      <c r="BK354" s="84"/>
      <c r="BL354"/>
      <c r="BM354"/>
      <c r="BN354"/>
      <c r="BO354" s="85"/>
    </row>
    <row r="355" spans="2:67" hidden="1" x14ac:dyDescent="0.2"/>
    <row r="356" spans="2:67" hidden="1" x14ac:dyDescent="0.2"/>
    <row r="357" spans="2:67" hidden="1" x14ac:dyDescent="0.2"/>
    <row r="358" spans="2:67" hidden="1" x14ac:dyDescent="0.2"/>
  </sheetData>
  <sheetProtection algorithmName="SHA-512" hashValue="uAI9XZKDxTRr31UAiqiS6eK+Le8V1glnjld8BAHlB90Sxygu9AMGtSndewR2NWuy4bVbo/fYAddb2OeUDjvb8Q==" saltValue="KWiWfcPfM8krenedYM1JBA==" spinCount="100000" sheet="1" objects="1" scenarios="1"/>
  <mergeCells count="44">
    <mergeCell ref="B105:C108"/>
    <mergeCell ref="E32:E36"/>
    <mergeCell ref="F32:F36"/>
    <mergeCell ref="G32:G36"/>
    <mergeCell ref="E37:E40"/>
    <mergeCell ref="F37:F40"/>
    <mergeCell ref="G37:G40"/>
    <mergeCell ref="E26:E27"/>
    <mergeCell ref="F26:F27"/>
    <mergeCell ref="G26:G27"/>
    <mergeCell ref="E29:E31"/>
    <mergeCell ref="F29:F31"/>
    <mergeCell ref="G29:G31"/>
    <mergeCell ref="E19:E23"/>
    <mergeCell ref="F19:F23"/>
    <mergeCell ref="G19:G23"/>
    <mergeCell ref="E24:E25"/>
    <mergeCell ref="F24:F25"/>
    <mergeCell ref="G24:G25"/>
    <mergeCell ref="E11:E14"/>
    <mergeCell ref="F11:F14"/>
    <mergeCell ref="G11:G14"/>
    <mergeCell ref="E15:E18"/>
    <mergeCell ref="F15:F18"/>
    <mergeCell ref="G15:G18"/>
    <mergeCell ref="BK2:BO2"/>
    <mergeCell ref="E4:E7"/>
    <mergeCell ref="F4:F7"/>
    <mergeCell ref="G4:G7"/>
    <mergeCell ref="E8:E10"/>
    <mergeCell ref="F8:F10"/>
    <mergeCell ref="G8:G10"/>
    <mergeCell ref="AG2:AK2"/>
    <mergeCell ref="AL2:AP2"/>
    <mergeCell ref="AQ2:AU2"/>
    <mergeCell ref="AV2:AZ2"/>
    <mergeCell ref="BA2:BE2"/>
    <mergeCell ref="BF2:BJ2"/>
    <mergeCell ref="AB2:AF2"/>
    <mergeCell ref="H1:AA1"/>
    <mergeCell ref="H2:L2"/>
    <mergeCell ref="M2:Q2"/>
    <mergeCell ref="R2:V2"/>
    <mergeCell ref="W2:AA2"/>
  </mergeCells>
  <conditionalFormatting sqref="B4:D40 H4:L40 E37:G37">
    <cfRule type="expression" dxfId="16" priority="1">
      <formula>$K4&gt;299</formula>
    </cfRule>
  </conditionalFormatting>
  <conditionalFormatting sqref="D41:D73 D74:G103">
    <cfRule type="expression" dxfId="15" priority="5">
      <formula>$K41&gt;299</formula>
    </cfRule>
  </conditionalFormatting>
  <conditionalFormatting sqref="E4:G4 E8:G8 E11:G11 E15:G15 E19:G19 E24:G24 E26:G26 E32:G32">
    <cfRule type="expression" dxfId="14" priority="3">
      <formula>$K4&gt;299</formula>
    </cfRule>
  </conditionalFormatting>
  <conditionalFormatting sqref="E28:G29">
    <cfRule type="expression" dxfId="13" priority="2">
      <formula>$K28&gt;299</formula>
    </cfRule>
  </conditionalFormatting>
  <conditionalFormatting sqref="E51:G51 E56:G57 E59:G59 E65:G65 E67:G67 E71:G73">
    <cfRule type="expression" dxfId="12" priority="4">
      <formula>$K51&gt;299</formula>
    </cfRule>
  </conditionalFormatting>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C8287-978E-5C47-9CDE-056A0C167A56}">
  <sheetPr>
    <tabColor theme="7"/>
  </sheetPr>
  <dimension ref="A1:BO449"/>
  <sheetViews>
    <sheetView zoomScale="158" workbookViewId="0">
      <pane xSplit="3" ySplit="3" topLeftCell="D4" activePane="bottomRight" state="frozen"/>
      <selection pane="topRight" activeCell="D1" sqref="D1"/>
      <selection pane="bottomLeft" activeCell="A4" sqref="A4"/>
      <selection pane="bottomRight" activeCell="A17" sqref="A17:XFD449"/>
    </sheetView>
  </sheetViews>
  <sheetFormatPr baseColWidth="10" defaultColWidth="10.83203125" defaultRowHeight="15" x14ac:dyDescent="0.2"/>
  <cols>
    <col min="1" max="1" width="5.83203125" customWidth="1"/>
    <col min="2" max="2" width="25.6640625" customWidth="1"/>
    <col min="3" max="3" width="28.1640625" customWidth="1"/>
    <col min="4" max="4" width="10.83203125" customWidth="1"/>
    <col min="5" max="7" width="10.83203125" style="68" customWidth="1"/>
    <col min="8" max="8" width="14" style="39" customWidth="1"/>
    <col min="12" max="12" width="10.83203125" style="40"/>
    <col min="13" max="13" width="14" style="39" customWidth="1"/>
    <col min="18" max="18" width="10.83203125" style="84"/>
    <col min="23" max="23" width="10.83203125" style="84"/>
    <col min="27" max="27" width="10.83203125" style="85"/>
    <col min="28" max="28" width="10.83203125" style="84"/>
    <col min="32" max="32" width="10.83203125" style="85"/>
    <col min="33" max="33" width="10.83203125" style="84"/>
    <col min="37" max="37" width="10.83203125" style="85"/>
    <col min="38" max="38" width="10.83203125" style="84"/>
    <col min="42" max="42" width="10.83203125" style="85"/>
    <col min="43" max="43" width="10.83203125" style="84"/>
    <col min="47" max="47" width="10.83203125" style="85"/>
    <col min="48" max="48" width="10.83203125" style="84"/>
    <col min="52" max="52" width="10.83203125" style="85"/>
    <col min="53" max="53" width="10.83203125" style="84"/>
    <col min="57" max="57" width="10.83203125" style="85"/>
    <col min="58" max="58" width="10.83203125" style="84"/>
    <col min="62" max="62" width="10.83203125" style="85"/>
    <col min="63" max="63" width="10.83203125" style="84"/>
    <col min="67" max="67" width="10.83203125" style="85"/>
  </cols>
  <sheetData>
    <row r="1" spans="1:67" ht="17" thickBot="1" x14ac:dyDescent="0.25">
      <c r="A1" s="68"/>
      <c r="B1" s="1" t="s">
        <v>358</v>
      </c>
      <c r="C1" s="1"/>
      <c r="D1" s="1"/>
      <c r="H1" s="288" t="s">
        <v>236</v>
      </c>
      <c r="I1" s="289"/>
      <c r="J1" s="289"/>
      <c r="K1" s="289"/>
      <c r="L1" s="289"/>
      <c r="M1" s="289"/>
      <c r="N1" s="289"/>
      <c r="O1" s="289"/>
      <c r="P1" s="289"/>
      <c r="Q1" s="289"/>
      <c r="R1" s="289"/>
      <c r="S1" s="289"/>
      <c r="T1" s="289"/>
      <c r="U1" s="289"/>
      <c r="V1" s="289"/>
      <c r="W1" s="289"/>
      <c r="X1" s="289"/>
      <c r="Y1" s="289"/>
      <c r="Z1" s="289"/>
      <c r="AA1" s="290"/>
      <c r="AB1"/>
      <c r="AF1"/>
      <c r="AG1"/>
      <c r="AK1"/>
      <c r="AL1"/>
      <c r="AP1"/>
      <c r="AQ1"/>
      <c r="AU1"/>
      <c r="AV1"/>
      <c r="AZ1"/>
      <c r="BA1"/>
      <c r="BE1"/>
      <c r="BF1" s="98"/>
      <c r="BG1" s="99"/>
      <c r="BH1" s="99"/>
      <c r="BI1" s="99"/>
      <c r="BJ1" s="100"/>
      <c r="BK1" s="98"/>
      <c r="BL1" s="99"/>
      <c r="BM1" s="99"/>
      <c r="BN1" s="99"/>
      <c r="BO1" s="100"/>
    </row>
    <row r="2" spans="1:67" x14ac:dyDescent="0.2">
      <c r="A2" s="68"/>
      <c r="B2" s="1"/>
      <c r="C2" s="1"/>
      <c r="D2" s="1"/>
      <c r="H2" s="294" t="s">
        <v>57</v>
      </c>
      <c r="I2" s="295"/>
      <c r="J2" s="295"/>
      <c r="K2" s="295"/>
      <c r="L2" s="296"/>
      <c r="M2" s="297" t="s">
        <v>58</v>
      </c>
      <c r="N2" s="298"/>
      <c r="O2" s="298"/>
      <c r="P2" s="298"/>
      <c r="Q2" s="299"/>
      <c r="R2" s="330" t="s">
        <v>59</v>
      </c>
      <c r="S2" s="301"/>
      <c r="T2" s="301"/>
      <c r="U2" s="301"/>
      <c r="V2" s="331"/>
      <c r="W2" s="332" t="s">
        <v>311</v>
      </c>
      <c r="X2" s="304"/>
      <c r="Y2" s="304"/>
      <c r="Z2" s="304"/>
      <c r="AA2" s="333"/>
      <c r="AB2" s="365" t="s">
        <v>357</v>
      </c>
      <c r="AC2" s="366"/>
      <c r="AD2" s="366"/>
      <c r="AE2" s="366"/>
      <c r="AF2" s="367"/>
      <c r="AG2" s="362" t="s">
        <v>356</v>
      </c>
      <c r="AH2" s="363"/>
      <c r="AI2" s="363"/>
      <c r="AJ2" s="363"/>
      <c r="AK2" s="364"/>
      <c r="AL2" s="334"/>
      <c r="AM2" s="307"/>
      <c r="AN2" s="307"/>
      <c r="AO2" s="307"/>
      <c r="AP2" s="335"/>
      <c r="AQ2" s="334"/>
      <c r="AR2" s="307"/>
      <c r="AS2" s="307"/>
      <c r="AT2" s="307"/>
      <c r="AU2" s="335"/>
      <c r="AV2" s="334"/>
      <c r="AW2" s="307"/>
      <c r="AX2" s="307"/>
      <c r="AY2" s="307"/>
      <c r="AZ2" s="335"/>
      <c r="BA2" s="334"/>
      <c r="BB2" s="307"/>
      <c r="BC2" s="307"/>
      <c r="BD2" s="307"/>
      <c r="BE2" s="335"/>
      <c r="BF2" s="306"/>
      <c r="BG2" s="307"/>
      <c r="BH2" s="307"/>
      <c r="BI2" s="307"/>
      <c r="BJ2" s="308"/>
      <c r="BK2" s="306"/>
      <c r="BL2" s="307"/>
      <c r="BM2" s="307"/>
      <c r="BN2" s="307"/>
      <c r="BO2" s="308"/>
    </row>
    <row r="3" spans="1:67" ht="48" x14ac:dyDescent="0.2">
      <c r="A3" s="69" t="s">
        <v>199</v>
      </c>
      <c r="B3" s="2" t="s">
        <v>0</v>
      </c>
      <c r="C3" s="3" t="s">
        <v>8</v>
      </c>
      <c r="D3" s="3" t="s">
        <v>297</v>
      </c>
      <c r="E3" s="122" t="s">
        <v>336</v>
      </c>
      <c r="F3" s="122" t="s">
        <v>335</v>
      </c>
      <c r="G3" s="122" t="s">
        <v>334</v>
      </c>
      <c r="H3" s="5" t="s">
        <v>4</v>
      </c>
      <c r="I3" s="5" t="s">
        <v>5</v>
      </c>
      <c r="J3" s="5" t="s">
        <v>6</v>
      </c>
      <c r="K3" s="5" t="s">
        <v>7</v>
      </c>
      <c r="L3" s="6" t="s">
        <v>309</v>
      </c>
      <c r="M3" s="4" t="s">
        <v>4</v>
      </c>
      <c r="N3" s="5" t="s">
        <v>5</v>
      </c>
      <c r="O3" s="5" t="s">
        <v>6</v>
      </c>
      <c r="P3" s="5" t="s">
        <v>7</v>
      </c>
      <c r="Q3" s="6" t="s">
        <v>309</v>
      </c>
      <c r="R3" s="4" t="s">
        <v>4</v>
      </c>
      <c r="S3" s="5" t="s">
        <v>5</v>
      </c>
      <c r="T3" s="5" t="s">
        <v>6</v>
      </c>
      <c r="U3" s="5" t="s">
        <v>7</v>
      </c>
      <c r="V3" s="6" t="s">
        <v>309</v>
      </c>
      <c r="W3" s="4" t="s">
        <v>4</v>
      </c>
      <c r="X3" s="5" t="s">
        <v>5</v>
      </c>
      <c r="Y3" s="5" t="s">
        <v>6</v>
      </c>
      <c r="Z3" s="5" t="s">
        <v>7</v>
      </c>
      <c r="AA3" s="6" t="s">
        <v>309</v>
      </c>
      <c r="AB3" s="4" t="s">
        <v>4</v>
      </c>
      <c r="AC3" s="5" t="s">
        <v>5</v>
      </c>
      <c r="AD3" s="5" t="s">
        <v>6</v>
      </c>
      <c r="AE3" s="5" t="s">
        <v>7</v>
      </c>
      <c r="AF3" s="6" t="s">
        <v>309</v>
      </c>
      <c r="AG3" s="4" t="s">
        <v>4</v>
      </c>
      <c r="AH3" s="5" t="s">
        <v>5</v>
      </c>
      <c r="AI3" s="5" t="s">
        <v>6</v>
      </c>
      <c r="AJ3" s="5" t="s">
        <v>7</v>
      </c>
      <c r="AK3" s="6" t="s">
        <v>309</v>
      </c>
      <c r="AL3" s="80" t="s">
        <v>4</v>
      </c>
      <c r="AM3" s="5" t="s">
        <v>5</v>
      </c>
      <c r="AN3" s="5" t="s">
        <v>6</v>
      </c>
      <c r="AO3" s="5" t="s">
        <v>7</v>
      </c>
      <c r="AP3" s="6" t="s">
        <v>309</v>
      </c>
      <c r="AQ3" s="80" t="s">
        <v>4</v>
      </c>
      <c r="AR3" s="5" t="s">
        <v>5</v>
      </c>
      <c r="AS3" s="5" t="s">
        <v>6</v>
      </c>
      <c r="AT3" s="5" t="s">
        <v>7</v>
      </c>
      <c r="AU3" s="6" t="s">
        <v>309</v>
      </c>
      <c r="AV3" s="80" t="s">
        <v>4</v>
      </c>
      <c r="AW3" s="5" t="s">
        <v>5</v>
      </c>
      <c r="AX3" s="5" t="s">
        <v>6</v>
      </c>
      <c r="AY3" s="5" t="s">
        <v>7</v>
      </c>
      <c r="AZ3" s="6" t="s">
        <v>309</v>
      </c>
      <c r="BA3" s="80" t="s">
        <v>4</v>
      </c>
      <c r="BB3" s="5" t="s">
        <v>5</v>
      </c>
      <c r="BC3" s="5" t="s">
        <v>6</v>
      </c>
      <c r="BD3" s="5" t="s">
        <v>7</v>
      </c>
      <c r="BE3" s="6" t="s">
        <v>309</v>
      </c>
      <c r="BF3" s="80" t="s">
        <v>4</v>
      </c>
      <c r="BG3" s="5" t="s">
        <v>5</v>
      </c>
      <c r="BH3" s="5" t="s">
        <v>6</v>
      </c>
      <c r="BI3" s="5" t="s">
        <v>7</v>
      </c>
      <c r="BJ3" s="6" t="s">
        <v>309</v>
      </c>
      <c r="BK3" s="80" t="s">
        <v>4</v>
      </c>
      <c r="BL3" s="5" t="s">
        <v>5</v>
      </c>
      <c r="BM3" s="5" t="s">
        <v>6</v>
      </c>
      <c r="BN3" s="5" t="s">
        <v>7</v>
      </c>
      <c r="BO3" s="6" t="s">
        <v>309</v>
      </c>
    </row>
    <row r="4" spans="1:67" s="25" customFormat="1" ht="16" x14ac:dyDescent="0.2">
      <c r="A4" s="74" t="s">
        <v>234</v>
      </c>
      <c r="B4" s="231" t="s">
        <v>355</v>
      </c>
      <c r="C4" s="231" t="s">
        <v>307</v>
      </c>
      <c r="D4" s="277">
        <f t="shared" ref="D4:D13" si="0">AVERAGE(K4,P4,U4,Z4)</f>
        <v>38.75</v>
      </c>
      <c r="E4" s="357">
        <f>MAX(D4:D6)</f>
        <v>222.5</v>
      </c>
      <c r="F4" s="358">
        <f>$E$107/E4</f>
        <v>5056.1797752808989</v>
      </c>
      <c r="G4" s="358">
        <f>$E$108/E4</f>
        <v>6741.5730337078649</v>
      </c>
      <c r="H4" s="25">
        <v>4087485</v>
      </c>
      <c r="I4" s="24">
        <v>43662</v>
      </c>
      <c r="J4" s="24">
        <v>43713</v>
      </c>
      <c r="K4" s="25">
        <v>73</v>
      </c>
      <c r="L4" s="26">
        <v>545</v>
      </c>
      <c r="M4" s="23">
        <v>4091275</v>
      </c>
      <c r="N4" s="66">
        <v>43770</v>
      </c>
      <c r="O4" s="24">
        <v>43811</v>
      </c>
      <c r="P4" s="25">
        <v>35</v>
      </c>
      <c r="Q4" s="26"/>
      <c r="R4" s="23">
        <v>4093117</v>
      </c>
      <c r="S4" s="24">
        <v>43852</v>
      </c>
      <c r="T4" s="24">
        <v>43894</v>
      </c>
      <c r="U4" s="25">
        <v>15</v>
      </c>
      <c r="V4" s="26"/>
      <c r="W4" s="23">
        <v>4103565</v>
      </c>
      <c r="X4" s="24">
        <v>44313</v>
      </c>
      <c r="Y4" s="24">
        <v>44354</v>
      </c>
      <c r="Z4" s="25">
        <v>32</v>
      </c>
      <c r="AA4" s="26"/>
      <c r="AB4" s="23"/>
      <c r="AC4" s="24"/>
      <c r="AD4" s="24"/>
      <c r="AF4" s="26"/>
      <c r="AG4" s="23"/>
      <c r="AH4" s="24"/>
      <c r="AI4" s="24"/>
      <c r="AK4" s="26"/>
      <c r="AL4" s="23"/>
      <c r="AP4" s="26"/>
      <c r="AQ4" s="23"/>
      <c r="AU4" s="26"/>
      <c r="AV4" s="23"/>
      <c r="AZ4" s="26"/>
      <c r="BA4" s="23"/>
      <c r="BE4" s="26"/>
      <c r="BF4" s="227"/>
      <c r="BJ4" s="226"/>
      <c r="BK4" s="227"/>
      <c r="BO4" s="226"/>
    </row>
    <row r="5" spans="1:67" s="25" customFormat="1" ht="16" x14ac:dyDescent="0.2">
      <c r="A5" s="74"/>
      <c r="B5" s="231" t="s">
        <v>355</v>
      </c>
      <c r="C5" s="231" t="s">
        <v>308</v>
      </c>
      <c r="D5" s="277">
        <f t="shared" si="0"/>
        <v>222.5</v>
      </c>
      <c r="E5" s="357"/>
      <c r="F5" s="359"/>
      <c r="G5" s="359"/>
      <c r="H5" s="25">
        <v>4087467</v>
      </c>
      <c r="I5" s="24">
        <v>43662</v>
      </c>
      <c r="J5" s="24">
        <v>43713</v>
      </c>
      <c r="K5" s="25">
        <v>470</v>
      </c>
      <c r="L5" s="26"/>
      <c r="M5" s="23">
        <v>4091285</v>
      </c>
      <c r="N5" s="66">
        <v>43770</v>
      </c>
      <c r="O5" s="24">
        <v>43811</v>
      </c>
      <c r="P5" s="25">
        <v>130</v>
      </c>
      <c r="Q5" s="26"/>
      <c r="R5" s="23">
        <v>4093177</v>
      </c>
      <c r="S5" s="24">
        <v>43852</v>
      </c>
      <c r="T5" s="24">
        <v>43894</v>
      </c>
      <c r="U5" s="25">
        <v>120</v>
      </c>
      <c r="V5" s="26"/>
      <c r="W5" s="23">
        <v>4103551</v>
      </c>
      <c r="X5" s="24">
        <v>44313</v>
      </c>
      <c r="Y5" s="24">
        <v>44354</v>
      </c>
      <c r="Z5" s="25">
        <v>170</v>
      </c>
      <c r="AA5" s="26"/>
      <c r="AB5" s="23"/>
      <c r="AC5" s="24"/>
      <c r="AD5" s="24"/>
      <c r="AF5" s="26"/>
      <c r="AG5" s="23"/>
      <c r="AH5" s="24"/>
      <c r="AI5" s="24"/>
      <c r="AK5" s="26"/>
      <c r="AL5" s="23"/>
      <c r="AP5" s="26"/>
      <c r="AQ5" s="23"/>
      <c r="AU5" s="26"/>
      <c r="AV5" s="23"/>
      <c r="AZ5" s="26"/>
      <c r="BA5" s="23"/>
      <c r="BE5" s="26"/>
      <c r="BF5" s="227"/>
      <c r="BJ5" s="226"/>
      <c r="BK5" s="227"/>
      <c r="BO5" s="226"/>
    </row>
    <row r="6" spans="1:67" s="25" customFormat="1" ht="16" x14ac:dyDescent="0.2">
      <c r="A6" s="74"/>
      <c r="B6" s="231" t="s">
        <v>355</v>
      </c>
      <c r="C6" s="231" t="s">
        <v>27</v>
      </c>
      <c r="D6" s="277">
        <f t="shared" si="0"/>
        <v>179.66666666666666</v>
      </c>
      <c r="E6" s="357"/>
      <c r="F6" s="360"/>
      <c r="G6" s="360"/>
      <c r="H6" s="25">
        <v>4087427</v>
      </c>
      <c r="I6" s="24">
        <v>43662</v>
      </c>
      <c r="J6" s="24">
        <v>43713</v>
      </c>
      <c r="K6" s="25">
        <v>350</v>
      </c>
      <c r="L6" s="26"/>
      <c r="M6" s="23">
        <v>4091254</v>
      </c>
      <c r="N6" s="66">
        <v>43770</v>
      </c>
      <c r="O6" s="24">
        <v>43811</v>
      </c>
      <c r="P6" s="25">
        <v>79</v>
      </c>
      <c r="Q6" s="26"/>
      <c r="R6" s="23">
        <v>4093118</v>
      </c>
      <c r="S6" s="24">
        <v>43852</v>
      </c>
      <c r="V6" s="26"/>
      <c r="W6" s="23">
        <v>4103578</v>
      </c>
      <c r="X6" s="24">
        <v>44313</v>
      </c>
      <c r="Y6" s="24">
        <v>44354</v>
      </c>
      <c r="Z6" s="25">
        <v>110</v>
      </c>
      <c r="AA6" s="26"/>
      <c r="AB6" s="23"/>
      <c r="AC6" s="24"/>
      <c r="AD6" s="24"/>
      <c r="AF6" s="26"/>
      <c r="AG6" s="23"/>
      <c r="AH6" s="24"/>
      <c r="AI6" s="24"/>
      <c r="AK6" s="26"/>
      <c r="AL6" s="252"/>
      <c r="AM6" s="251"/>
      <c r="AN6" s="251"/>
      <c r="AO6" s="251"/>
      <c r="AP6" s="250"/>
      <c r="AQ6" s="252"/>
      <c r="AR6" s="251"/>
      <c r="AS6" s="251"/>
      <c r="AT6" s="251"/>
      <c r="AU6" s="250"/>
      <c r="AV6" s="252"/>
      <c r="AW6" s="251"/>
      <c r="AX6" s="251"/>
      <c r="AY6" s="251"/>
      <c r="AZ6" s="250"/>
      <c r="BA6" s="252"/>
      <c r="BB6" s="251"/>
      <c r="BC6" s="251"/>
      <c r="BD6" s="251"/>
      <c r="BE6" s="250"/>
      <c r="BF6" s="227"/>
      <c r="BJ6" s="226"/>
      <c r="BK6" s="227"/>
      <c r="BO6" s="226"/>
    </row>
    <row r="7" spans="1:67" s="29" customFormat="1" ht="16" x14ac:dyDescent="0.2">
      <c r="A7" s="75" t="s">
        <v>234</v>
      </c>
      <c r="B7" s="246" t="s">
        <v>354</v>
      </c>
      <c r="C7" s="246" t="s">
        <v>28</v>
      </c>
      <c r="D7" s="278">
        <f t="shared" si="0"/>
        <v>3052.5</v>
      </c>
      <c r="E7" s="361">
        <f>MAX(D7:D9)</f>
        <v>4780</v>
      </c>
      <c r="F7" s="358">
        <f>$E$107/E7</f>
        <v>235.35564853556485</v>
      </c>
      <c r="G7" s="358">
        <f>$E$108/E7</f>
        <v>313.80753138075312</v>
      </c>
      <c r="H7" s="29">
        <v>4087477</v>
      </c>
      <c r="I7" s="28">
        <v>43662</v>
      </c>
      <c r="J7" s="28">
        <v>43713</v>
      </c>
      <c r="K7" s="29">
        <v>9300</v>
      </c>
      <c r="L7" s="30">
        <v>18</v>
      </c>
      <c r="M7" s="27">
        <v>4091252</v>
      </c>
      <c r="N7" s="67">
        <v>43770</v>
      </c>
      <c r="O7" s="28">
        <v>43811</v>
      </c>
      <c r="P7" s="29">
        <v>950</v>
      </c>
      <c r="Q7" s="30">
        <v>214</v>
      </c>
      <c r="R7" s="27">
        <v>4093135</v>
      </c>
      <c r="S7" s="28">
        <v>43852</v>
      </c>
      <c r="T7" s="28">
        <v>43894</v>
      </c>
      <c r="U7" s="29">
        <v>760</v>
      </c>
      <c r="V7" s="30">
        <v>274</v>
      </c>
      <c r="W7" s="27">
        <v>4103589</v>
      </c>
      <c r="X7" s="28">
        <v>44313</v>
      </c>
      <c r="Y7" s="28">
        <v>44354</v>
      </c>
      <c r="Z7" s="29">
        <v>1200</v>
      </c>
      <c r="AA7" s="30"/>
      <c r="AB7" s="27"/>
      <c r="AC7" s="28"/>
      <c r="AD7" s="28"/>
      <c r="AF7" s="30"/>
      <c r="AG7" s="27"/>
      <c r="AH7" s="28"/>
      <c r="AI7" s="28"/>
      <c r="AK7" s="30"/>
      <c r="AL7" s="249"/>
      <c r="AM7" s="248"/>
      <c r="AN7" s="248"/>
      <c r="AO7" s="248"/>
      <c r="AP7" s="247"/>
      <c r="AQ7" s="249"/>
      <c r="AR7" s="248"/>
      <c r="AS7" s="248"/>
      <c r="AT7" s="248"/>
      <c r="AU7" s="247"/>
      <c r="AV7" s="249"/>
      <c r="AW7" s="248"/>
      <c r="AX7" s="248"/>
      <c r="AY7" s="248"/>
      <c r="AZ7" s="247"/>
      <c r="BA7" s="249"/>
      <c r="BB7" s="248"/>
      <c r="BC7" s="248"/>
      <c r="BD7" s="248"/>
      <c r="BE7" s="247"/>
      <c r="BF7" s="245"/>
      <c r="BJ7" s="244"/>
      <c r="BK7" s="245"/>
      <c r="BO7" s="244"/>
    </row>
    <row r="8" spans="1:67" s="29" customFormat="1" ht="16" x14ac:dyDescent="0.2">
      <c r="A8" s="75"/>
      <c r="B8" s="246" t="s">
        <v>354</v>
      </c>
      <c r="C8" s="246" t="s">
        <v>29</v>
      </c>
      <c r="D8" s="278">
        <f t="shared" si="0"/>
        <v>3357.5</v>
      </c>
      <c r="E8" s="361"/>
      <c r="F8" s="359"/>
      <c r="G8" s="359"/>
      <c r="H8" s="29">
        <v>4087458</v>
      </c>
      <c r="I8" s="28">
        <v>43662</v>
      </c>
      <c r="J8" s="28">
        <v>43713</v>
      </c>
      <c r="K8" s="29">
        <v>10000</v>
      </c>
      <c r="L8" s="30"/>
      <c r="M8" s="27">
        <v>4091282</v>
      </c>
      <c r="N8" s="67">
        <v>43770</v>
      </c>
      <c r="O8" s="28">
        <v>43811</v>
      </c>
      <c r="P8" s="29">
        <v>1100</v>
      </c>
      <c r="Q8" s="30"/>
      <c r="R8" s="27">
        <v>4093158</v>
      </c>
      <c r="S8" s="28">
        <v>43852</v>
      </c>
      <c r="T8" s="28">
        <v>43894</v>
      </c>
      <c r="U8" s="29">
        <v>930</v>
      </c>
      <c r="V8" s="30"/>
      <c r="W8" s="27">
        <v>4103552</v>
      </c>
      <c r="X8" s="28">
        <v>44313</v>
      </c>
      <c r="Y8" s="28">
        <v>44354</v>
      </c>
      <c r="Z8" s="29">
        <v>1400</v>
      </c>
      <c r="AA8" s="30"/>
      <c r="AB8" s="27"/>
      <c r="AC8" s="28"/>
      <c r="AD8" s="28"/>
      <c r="AF8" s="30"/>
      <c r="AG8" s="27"/>
      <c r="AH8" s="28"/>
      <c r="AI8" s="28"/>
      <c r="AK8" s="30"/>
      <c r="AL8" s="27"/>
      <c r="AP8" s="30"/>
      <c r="AQ8" s="27"/>
      <c r="AU8" s="30"/>
      <c r="AV8" s="27"/>
      <c r="AZ8" s="30"/>
      <c r="BA8" s="27"/>
      <c r="BE8" s="30"/>
      <c r="BF8" s="245"/>
      <c r="BJ8" s="244"/>
      <c r="BK8" s="245"/>
      <c r="BO8" s="244"/>
    </row>
    <row r="9" spans="1:67" s="29" customFormat="1" ht="16" x14ac:dyDescent="0.2">
      <c r="A9" s="75"/>
      <c r="B9" s="246" t="s">
        <v>354</v>
      </c>
      <c r="C9" s="246" t="s">
        <v>30</v>
      </c>
      <c r="D9" s="278">
        <f t="shared" si="0"/>
        <v>4780</v>
      </c>
      <c r="E9" s="361"/>
      <c r="F9" s="360"/>
      <c r="G9" s="360"/>
      <c r="H9" s="29">
        <v>4087443</v>
      </c>
      <c r="I9" s="28">
        <v>43662</v>
      </c>
      <c r="J9" s="28">
        <v>43713</v>
      </c>
      <c r="K9" s="29">
        <v>14000</v>
      </c>
      <c r="L9" s="30"/>
      <c r="M9" s="27">
        <v>4091273</v>
      </c>
      <c r="N9" s="67">
        <v>43770</v>
      </c>
      <c r="O9" s="28">
        <v>43811</v>
      </c>
      <c r="P9" s="29">
        <v>1200</v>
      </c>
      <c r="Q9" s="30"/>
      <c r="R9" s="27">
        <v>4093159</v>
      </c>
      <c r="S9" s="28">
        <v>43852</v>
      </c>
      <c r="T9" s="28">
        <v>43894</v>
      </c>
      <c r="U9" s="29">
        <v>920</v>
      </c>
      <c r="V9" s="30"/>
      <c r="W9" s="27">
        <v>4103554</v>
      </c>
      <c r="X9" s="28">
        <v>44313</v>
      </c>
      <c r="Y9" s="28">
        <v>44354</v>
      </c>
      <c r="Z9" s="29">
        <v>3000</v>
      </c>
      <c r="AA9" s="30">
        <v>84</v>
      </c>
      <c r="AB9" s="27"/>
      <c r="AC9" s="28"/>
      <c r="AD9" s="28"/>
      <c r="AF9" s="30"/>
      <c r="AG9" s="27"/>
      <c r="AH9" s="28"/>
      <c r="AI9" s="28"/>
      <c r="AK9" s="30"/>
      <c r="AL9" s="27"/>
      <c r="AP9" s="30"/>
      <c r="AQ9" s="27"/>
      <c r="AU9" s="30"/>
      <c r="AV9" s="27"/>
      <c r="AZ9" s="30"/>
      <c r="BA9" s="27"/>
      <c r="BE9" s="30"/>
      <c r="BF9" s="245"/>
      <c r="BJ9" s="244"/>
      <c r="BK9" s="245"/>
      <c r="BO9" s="244"/>
    </row>
    <row r="10" spans="1:67" s="25" customFormat="1" ht="16" x14ac:dyDescent="0.2">
      <c r="A10" s="74" t="s">
        <v>234</v>
      </c>
      <c r="B10" s="231" t="s">
        <v>353</v>
      </c>
      <c r="C10" s="231" t="s">
        <v>39</v>
      </c>
      <c r="D10" s="277">
        <f t="shared" si="0"/>
        <v>912.5</v>
      </c>
      <c r="E10" s="357">
        <f>MAX(D10:D11)</f>
        <v>1403.3333333333333</v>
      </c>
      <c r="F10" s="358">
        <f>$E$107/E10</f>
        <v>801.66270783847983</v>
      </c>
      <c r="G10" s="358">
        <f>$E$108/E10</f>
        <v>1068.8836104513064</v>
      </c>
      <c r="H10" s="25">
        <v>4087475</v>
      </c>
      <c r="I10" s="24">
        <v>43662</v>
      </c>
      <c r="J10" s="24">
        <v>43713</v>
      </c>
      <c r="K10" s="25">
        <v>1300</v>
      </c>
      <c r="L10" s="26">
        <v>73</v>
      </c>
      <c r="M10" s="23">
        <v>4091233</v>
      </c>
      <c r="N10" s="66">
        <v>43770</v>
      </c>
      <c r="O10" s="24">
        <v>43811</v>
      </c>
      <c r="P10" s="25">
        <v>410</v>
      </c>
      <c r="Q10" s="26">
        <v>617</v>
      </c>
      <c r="R10" s="23">
        <v>4093176</v>
      </c>
      <c r="S10" s="24">
        <v>43852</v>
      </c>
      <c r="T10" s="24">
        <v>43894</v>
      </c>
      <c r="U10" s="25">
        <v>540</v>
      </c>
      <c r="V10" s="26">
        <v>473</v>
      </c>
      <c r="W10" s="23">
        <v>4103563</v>
      </c>
      <c r="X10" s="24">
        <v>44313</v>
      </c>
      <c r="Y10" s="24">
        <v>44354</v>
      </c>
      <c r="Z10" s="25">
        <v>1400</v>
      </c>
      <c r="AA10" s="26"/>
      <c r="AB10" s="23"/>
      <c r="AC10" s="24"/>
      <c r="AD10" s="24"/>
      <c r="AF10" s="26"/>
      <c r="AG10" s="23"/>
      <c r="AH10" s="24"/>
      <c r="AI10" s="24"/>
      <c r="AK10" s="26"/>
      <c r="AL10" s="23"/>
      <c r="AP10" s="26"/>
      <c r="AQ10" s="23"/>
      <c r="AU10" s="26"/>
      <c r="AV10" s="23"/>
      <c r="AZ10" s="26"/>
      <c r="BA10" s="23"/>
      <c r="BE10" s="26"/>
      <c r="BF10" s="227"/>
      <c r="BJ10" s="226"/>
      <c r="BK10" s="227"/>
      <c r="BO10" s="226"/>
    </row>
    <row r="11" spans="1:67" s="25" customFormat="1" ht="16" x14ac:dyDescent="0.2">
      <c r="A11" s="74"/>
      <c r="B11" s="231" t="s">
        <v>353</v>
      </c>
      <c r="C11" s="231" t="s">
        <v>31</v>
      </c>
      <c r="D11" s="277">
        <f t="shared" si="0"/>
        <v>1403.3333333333333</v>
      </c>
      <c r="E11" s="357"/>
      <c r="F11" s="360"/>
      <c r="G11" s="360"/>
      <c r="H11" s="25">
        <v>4087455</v>
      </c>
      <c r="I11" s="24">
        <v>43662</v>
      </c>
      <c r="J11" s="24">
        <v>43713</v>
      </c>
      <c r="K11" s="25">
        <v>3500</v>
      </c>
      <c r="L11" s="26"/>
      <c r="M11" s="23">
        <v>4091281</v>
      </c>
      <c r="N11" s="66">
        <v>43770</v>
      </c>
      <c r="O11" s="24">
        <v>43811</v>
      </c>
      <c r="P11" s="25">
        <v>290</v>
      </c>
      <c r="Q11" s="26"/>
      <c r="R11" s="23">
        <v>4093132</v>
      </c>
      <c r="S11" s="24">
        <v>43852</v>
      </c>
      <c r="T11" s="24">
        <v>43894</v>
      </c>
      <c r="U11" s="25">
        <v>420</v>
      </c>
      <c r="V11" s="26"/>
      <c r="W11" s="23" t="s">
        <v>352</v>
      </c>
      <c r="AA11" s="26">
        <v>176</v>
      </c>
      <c r="AB11" s="23"/>
      <c r="AF11" s="26"/>
      <c r="AG11" s="23"/>
      <c r="AK11" s="26"/>
      <c r="AL11" s="23"/>
      <c r="AP11" s="26"/>
      <c r="AQ11" s="23"/>
      <c r="AU11" s="26"/>
      <c r="AV11" s="23"/>
      <c r="AZ11" s="26"/>
      <c r="BA11" s="23"/>
      <c r="BE11" s="26"/>
      <c r="BF11" s="227"/>
      <c r="BJ11" s="226"/>
      <c r="BK11" s="227"/>
      <c r="BO11" s="226"/>
    </row>
    <row r="12" spans="1:67" s="29" customFormat="1" ht="16" x14ac:dyDescent="0.2">
      <c r="A12" s="75" t="s">
        <v>235</v>
      </c>
      <c r="B12" s="246" t="s">
        <v>351</v>
      </c>
      <c r="C12" s="246" t="s">
        <v>40</v>
      </c>
      <c r="D12" s="278">
        <f t="shared" si="0"/>
        <v>960</v>
      </c>
      <c r="E12" s="361">
        <f>MAX(D12:D13)</f>
        <v>2100</v>
      </c>
      <c r="F12" s="358">
        <f>$E$107/E12</f>
        <v>535.71428571428567</v>
      </c>
      <c r="G12" s="358">
        <f>$E$108/E12</f>
        <v>714.28571428571433</v>
      </c>
      <c r="H12" s="29">
        <v>4087496</v>
      </c>
      <c r="I12" s="28">
        <v>43662</v>
      </c>
      <c r="J12" s="28">
        <v>43713</v>
      </c>
      <c r="K12" s="29">
        <v>2000</v>
      </c>
      <c r="L12" s="30">
        <v>89</v>
      </c>
      <c r="M12" s="27">
        <v>4091258</v>
      </c>
      <c r="N12" s="67">
        <v>43770</v>
      </c>
      <c r="O12" s="28">
        <v>43811</v>
      </c>
      <c r="P12" s="29">
        <v>290</v>
      </c>
      <c r="Q12" s="30"/>
      <c r="R12" s="27">
        <v>4093119</v>
      </c>
      <c r="S12" s="28">
        <v>43852</v>
      </c>
      <c r="T12" s="28">
        <v>43894</v>
      </c>
      <c r="U12" s="29">
        <v>630</v>
      </c>
      <c r="V12" s="30">
        <v>130</v>
      </c>
      <c r="W12" s="27">
        <v>4103579</v>
      </c>
      <c r="X12" s="28">
        <v>44313</v>
      </c>
      <c r="Y12" s="28">
        <v>44354</v>
      </c>
      <c r="Z12" s="29">
        <v>920</v>
      </c>
      <c r="AA12" s="30"/>
      <c r="AB12" s="27"/>
      <c r="AC12" s="28"/>
      <c r="AD12" s="28"/>
      <c r="AF12" s="30"/>
      <c r="AG12" s="27"/>
      <c r="AH12" s="28"/>
      <c r="AI12" s="28"/>
      <c r="AK12" s="30"/>
      <c r="AL12" s="27"/>
      <c r="AP12" s="30"/>
      <c r="AQ12" s="27"/>
      <c r="AU12" s="30"/>
      <c r="AV12" s="27"/>
      <c r="AZ12" s="30"/>
      <c r="BA12" s="27"/>
      <c r="BE12" s="30"/>
      <c r="BF12" s="245"/>
      <c r="BJ12" s="244"/>
      <c r="BK12" s="245"/>
      <c r="BO12" s="244"/>
    </row>
    <row r="13" spans="1:67" s="29" customFormat="1" ht="16" x14ac:dyDescent="0.2">
      <c r="A13" s="75"/>
      <c r="B13" s="246" t="s">
        <v>351</v>
      </c>
      <c r="C13" s="246" t="s">
        <v>41</v>
      </c>
      <c r="D13" s="278">
        <f t="shared" si="0"/>
        <v>2100</v>
      </c>
      <c r="E13" s="361"/>
      <c r="F13" s="360"/>
      <c r="G13" s="360"/>
      <c r="H13" s="29">
        <v>4087471</v>
      </c>
      <c r="I13" s="28">
        <v>43662</v>
      </c>
      <c r="J13" s="28">
        <v>43713</v>
      </c>
      <c r="K13" s="29">
        <v>2800</v>
      </c>
      <c r="L13" s="30"/>
      <c r="M13" s="27">
        <v>4091261</v>
      </c>
      <c r="N13" s="67">
        <v>43770</v>
      </c>
      <c r="O13" s="28"/>
      <c r="Q13" s="30"/>
      <c r="R13" s="27">
        <v>4093152</v>
      </c>
      <c r="S13" s="28">
        <v>43852</v>
      </c>
      <c r="T13" s="28">
        <v>43894</v>
      </c>
      <c r="U13" s="29">
        <v>1900</v>
      </c>
      <c r="V13" s="30"/>
      <c r="W13" s="27">
        <v>4103522</v>
      </c>
      <c r="X13" s="28">
        <v>44313</v>
      </c>
      <c r="Y13" s="28">
        <v>44354</v>
      </c>
      <c r="Z13" s="29">
        <v>1600</v>
      </c>
      <c r="AA13" s="30">
        <v>163</v>
      </c>
      <c r="AB13" s="27"/>
      <c r="AC13" s="28"/>
      <c r="AD13" s="28"/>
      <c r="AF13" s="30"/>
      <c r="AG13" s="27"/>
      <c r="AH13" s="28"/>
      <c r="AI13" s="28"/>
      <c r="AK13" s="30"/>
      <c r="AL13" s="27"/>
      <c r="AP13" s="30"/>
      <c r="AQ13" s="27"/>
      <c r="AU13" s="30"/>
      <c r="AV13" s="27"/>
      <c r="AZ13" s="30"/>
      <c r="BA13" s="27"/>
      <c r="BE13" s="30"/>
      <c r="BF13" s="245"/>
      <c r="BJ13" s="244"/>
      <c r="BK13" s="245"/>
      <c r="BO13" s="244"/>
    </row>
    <row r="14" spans="1:67" s="25" customFormat="1" ht="16" x14ac:dyDescent="0.2">
      <c r="A14" s="74" t="s">
        <v>235</v>
      </c>
      <c r="B14" s="231" t="s">
        <v>348</v>
      </c>
      <c r="C14" s="25" t="s">
        <v>350</v>
      </c>
      <c r="D14" s="277">
        <f>AVERAGE(K14,P14,U14,Z14,AE14,AJ14)</f>
        <v>2800</v>
      </c>
      <c r="E14" s="358">
        <f>MAX(D14:D15)</f>
        <v>2900</v>
      </c>
      <c r="F14" s="358">
        <f>$E$107/E14</f>
        <v>387.93103448275861</v>
      </c>
      <c r="G14" s="368">
        <f>$E$108/E14</f>
        <v>517.24137931034488</v>
      </c>
      <c r="H14" s="23"/>
      <c r="L14" s="26"/>
      <c r="M14" s="23"/>
      <c r="Q14" s="26"/>
      <c r="R14" s="23"/>
      <c r="V14" s="26"/>
      <c r="W14" s="23"/>
      <c r="AA14" s="26"/>
      <c r="AB14" s="23">
        <v>4119143</v>
      </c>
      <c r="AC14" s="24">
        <v>45065</v>
      </c>
      <c r="AD14" s="24">
        <v>45105</v>
      </c>
      <c r="AE14" s="25">
        <v>2800</v>
      </c>
      <c r="AF14" s="26"/>
      <c r="AG14" s="23">
        <v>4121863</v>
      </c>
      <c r="AH14" s="24">
        <v>45065</v>
      </c>
      <c r="AI14" s="24">
        <v>45105</v>
      </c>
      <c r="AJ14" s="25">
        <v>2800</v>
      </c>
      <c r="AK14" s="26"/>
      <c r="AL14" s="23"/>
      <c r="AP14" s="26"/>
      <c r="AQ14" s="23"/>
      <c r="AU14" s="26"/>
      <c r="AV14" s="23"/>
      <c r="AZ14" s="26"/>
      <c r="BA14" s="23"/>
      <c r="BE14" s="26"/>
      <c r="BF14" s="227"/>
      <c r="BJ14" s="226"/>
      <c r="BK14" s="227"/>
      <c r="BO14" s="226"/>
    </row>
    <row r="15" spans="1:67" s="25" customFormat="1" ht="16" x14ac:dyDescent="0.2">
      <c r="A15" s="74"/>
      <c r="B15" s="231" t="s">
        <v>348</v>
      </c>
      <c r="C15" s="25" t="s">
        <v>349</v>
      </c>
      <c r="D15" s="277">
        <f>AVERAGE(K15,P15,U15,Z15,AE15,AJ15)</f>
        <v>2900</v>
      </c>
      <c r="E15" s="359"/>
      <c r="F15" s="359"/>
      <c r="G15" s="369"/>
      <c r="H15" s="23"/>
      <c r="L15" s="26"/>
      <c r="M15" s="23"/>
      <c r="Q15" s="26"/>
      <c r="R15" s="23"/>
      <c r="V15" s="26"/>
      <c r="W15" s="23"/>
      <c r="AA15" s="26"/>
      <c r="AB15" s="23">
        <v>4119160</v>
      </c>
      <c r="AC15" s="24">
        <v>45065</v>
      </c>
      <c r="AD15" s="24">
        <v>45105</v>
      </c>
      <c r="AE15" s="25">
        <v>2900</v>
      </c>
      <c r="AF15" s="26"/>
      <c r="AG15" s="23">
        <v>4121825</v>
      </c>
      <c r="AH15" s="24">
        <v>45065</v>
      </c>
      <c r="AI15" s="24">
        <v>45105</v>
      </c>
      <c r="AJ15" s="25">
        <v>2900</v>
      </c>
      <c r="AK15" s="26"/>
      <c r="AL15" s="23"/>
      <c r="AP15" s="26"/>
      <c r="AQ15" s="23"/>
      <c r="AU15" s="26"/>
      <c r="AV15" s="23"/>
      <c r="AZ15" s="26"/>
      <c r="BA15" s="23"/>
      <c r="BE15" s="26"/>
      <c r="BF15" s="227"/>
      <c r="BJ15" s="226"/>
      <c r="BK15" s="227"/>
      <c r="BO15" s="226"/>
    </row>
    <row r="16" spans="1:67" s="25" customFormat="1" ht="16" x14ac:dyDescent="0.2">
      <c r="A16" s="74"/>
      <c r="B16" s="231" t="s">
        <v>348</v>
      </c>
      <c r="C16" s="25" t="s">
        <v>347</v>
      </c>
      <c r="D16" s="277">
        <f>AVERAGE(K16,P16,U16,Z16,AE16,AJ16)</f>
        <v>3800</v>
      </c>
      <c r="E16" s="360"/>
      <c r="F16" s="360"/>
      <c r="G16" s="370"/>
      <c r="H16" s="23"/>
      <c r="L16" s="26"/>
      <c r="M16" s="23"/>
      <c r="Q16" s="26"/>
      <c r="R16" s="23"/>
      <c r="V16" s="26"/>
      <c r="W16" s="23"/>
      <c r="AA16" s="26"/>
      <c r="AB16" s="23">
        <v>4119124</v>
      </c>
      <c r="AC16" s="24">
        <v>45065</v>
      </c>
      <c r="AD16" s="24">
        <v>45105</v>
      </c>
      <c r="AE16" s="25">
        <v>3800</v>
      </c>
      <c r="AF16" s="26"/>
      <c r="AG16" s="23">
        <v>4121850</v>
      </c>
      <c r="AH16" s="24">
        <v>45065</v>
      </c>
      <c r="AI16" s="24">
        <v>45105</v>
      </c>
      <c r="AJ16" s="25">
        <v>3800</v>
      </c>
      <c r="AK16" s="26"/>
      <c r="AL16" s="23"/>
      <c r="AP16" s="26"/>
      <c r="AQ16" s="23"/>
      <c r="AU16" s="26"/>
      <c r="AV16" s="23"/>
      <c r="AZ16" s="26"/>
      <c r="BA16" s="23"/>
      <c r="BE16" s="26"/>
      <c r="BF16" s="227"/>
      <c r="BJ16" s="226"/>
      <c r="BK16" s="227"/>
      <c r="BO16" s="226"/>
    </row>
    <row r="17" spans="1:67" s="25" customFormat="1" ht="16" hidden="1" x14ac:dyDescent="0.2">
      <c r="A17" s="74"/>
      <c r="B17" s="231"/>
      <c r="C17" s="231"/>
      <c r="D17" s="241"/>
      <c r="E17" s="243"/>
      <c r="F17" s="243"/>
      <c r="G17" s="243"/>
      <c r="I17" s="24"/>
      <c r="J17" s="24"/>
      <c r="L17" s="26"/>
      <c r="M17" s="23"/>
      <c r="N17" s="24"/>
      <c r="O17" s="24"/>
      <c r="Q17" s="26"/>
      <c r="R17" s="23"/>
      <c r="S17" s="24"/>
      <c r="T17" s="24"/>
      <c r="V17" s="26"/>
      <c r="W17" s="23"/>
      <c r="X17" s="239"/>
      <c r="Y17" s="239"/>
      <c r="AA17" s="26"/>
      <c r="AB17" s="23"/>
      <c r="AD17" s="237"/>
      <c r="AF17" s="26"/>
      <c r="AG17" s="23"/>
      <c r="AI17" s="237"/>
      <c r="AK17" s="26"/>
      <c r="AL17" s="23"/>
      <c r="AP17" s="26"/>
      <c r="AQ17" s="23"/>
      <c r="AU17" s="26"/>
      <c r="AV17" s="23"/>
      <c r="AZ17" s="26"/>
      <c r="BA17" s="23"/>
      <c r="BE17" s="26"/>
      <c r="BF17" s="227"/>
      <c r="BJ17" s="226"/>
      <c r="BK17" s="227"/>
      <c r="BO17" s="226"/>
    </row>
    <row r="18" spans="1:67" s="25" customFormat="1" ht="16" hidden="1" x14ac:dyDescent="0.2">
      <c r="A18" s="74"/>
      <c r="B18" s="231"/>
      <c r="C18" s="231"/>
      <c r="D18" s="241"/>
      <c r="E18" s="243"/>
      <c r="F18" s="243"/>
      <c r="G18" s="243"/>
      <c r="I18" s="24"/>
      <c r="J18" s="24"/>
      <c r="L18" s="26"/>
      <c r="M18" s="23"/>
      <c r="N18" s="24"/>
      <c r="O18" s="24"/>
      <c r="Q18" s="26"/>
      <c r="R18" s="23"/>
      <c r="S18" s="24"/>
      <c r="T18" s="24"/>
      <c r="V18" s="26"/>
      <c r="W18" s="23"/>
      <c r="X18" s="239"/>
      <c r="Y18" s="239"/>
      <c r="AA18" s="26"/>
      <c r="AB18" s="23"/>
      <c r="AD18" s="237"/>
      <c r="AF18" s="26"/>
      <c r="AG18" s="23"/>
      <c r="AI18" s="237"/>
      <c r="AK18" s="26"/>
      <c r="AL18" s="23"/>
      <c r="AP18" s="26"/>
      <c r="AQ18" s="23"/>
      <c r="AU18" s="26"/>
      <c r="AV18" s="23"/>
      <c r="AZ18" s="26"/>
      <c r="BA18" s="23"/>
      <c r="BE18" s="26"/>
      <c r="BF18" s="227"/>
      <c r="BJ18" s="226"/>
      <c r="BK18" s="227"/>
      <c r="BO18" s="226"/>
    </row>
    <row r="19" spans="1:67" s="25" customFormat="1" ht="16" hidden="1" x14ac:dyDescent="0.2">
      <c r="A19" s="74"/>
      <c r="B19" s="231"/>
      <c r="C19" s="231"/>
      <c r="D19" s="241"/>
      <c r="E19" s="243"/>
      <c r="F19" s="243"/>
      <c r="G19" s="243"/>
      <c r="I19" s="24"/>
      <c r="J19" s="24"/>
      <c r="L19" s="26"/>
      <c r="M19" s="23"/>
      <c r="N19" s="66"/>
      <c r="O19" s="66"/>
      <c r="Q19" s="26"/>
      <c r="R19" s="23"/>
      <c r="S19" s="24"/>
      <c r="T19" s="24"/>
      <c r="V19" s="26"/>
      <c r="W19" s="23"/>
      <c r="X19" s="239"/>
      <c r="Y19" s="239"/>
      <c r="AA19" s="26"/>
      <c r="AB19" s="23"/>
      <c r="AD19" s="237"/>
      <c r="AF19" s="26"/>
      <c r="AG19" s="23"/>
      <c r="AI19" s="237"/>
      <c r="AK19" s="26"/>
      <c r="AL19" s="23"/>
      <c r="AM19" s="24"/>
      <c r="AN19" s="24"/>
      <c r="AP19" s="26"/>
      <c r="AQ19" s="23"/>
      <c r="AU19" s="26"/>
      <c r="AV19" s="23"/>
      <c r="AZ19" s="26"/>
      <c r="BA19" s="23"/>
      <c r="BE19" s="26"/>
      <c r="BF19" s="227"/>
      <c r="BJ19" s="226"/>
      <c r="BK19" s="227"/>
      <c r="BO19" s="226"/>
    </row>
    <row r="20" spans="1:67" s="25" customFormat="1" ht="16" hidden="1" x14ac:dyDescent="0.2">
      <c r="A20" s="74"/>
      <c r="B20" s="231"/>
      <c r="C20" s="231"/>
      <c r="D20" s="241"/>
      <c r="E20" s="243"/>
      <c r="F20" s="243"/>
      <c r="G20" s="243"/>
      <c r="I20" s="24"/>
      <c r="J20" s="24"/>
      <c r="L20" s="26"/>
      <c r="M20" s="23"/>
      <c r="N20" s="66"/>
      <c r="O20" s="66"/>
      <c r="Q20" s="26"/>
      <c r="R20" s="23"/>
      <c r="S20" s="24"/>
      <c r="T20" s="24"/>
      <c r="V20" s="26"/>
      <c r="W20" s="23"/>
      <c r="X20" s="239"/>
      <c r="Y20" s="239"/>
      <c r="AA20" s="26"/>
      <c r="AB20" s="23"/>
      <c r="AD20" s="237"/>
      <c r="AF20" s="26"/>
      <c r="AG20" s="23"/>
      <c r="AI20" s="237"/>
      <c r="AK20" s="26"/>
      <c r="AL20" s="23"/>
      <c r="AM20" s="24"/>
      <c r="AN20" s="24"/>
      <c r="AP20" s="26"/>
      <c r="AQ20" s="23"/>
      <c r="AU20" s="26"/>
      <c r="AV20" s="23"/>
      <c r="AZ20" s="26"/>
      <c r="BA20" s="23"/>
      <c r="BE20" s="26"/>
      <c r="BF20" s="227"/>
      <c r="BJ20" s="226"/>
      <c r="BK20" s="227"/>
      <c r="BO20" s="226"/>
    </row>
    <row r="21" spans="1:67" s="25" customFormat="1" ht="16" hidden="1" x14ac:dyDescent="0.2">
      <c r="A21" s="74"/>
      <c r="B21" s="231"/>
      <c r="C21" s="231"/>
      <c r="D21" s="241"/>
      <c r="E21" s="243"/>
      <c r="F21" s="243"/>
      <c r="G21" s="243"/>
      <c r="I21" s="24"/>
      <c r="J21" s="24"/>
      <c r="L21" s="26"/>
      <c r="M21" s="23"/>
      <c r="N21" s="66"/>
      <c r="O21" s="66"/>
      <c r="Q21" s="26"/>
      <c r="R21" s="23"/>
      <c r="S21" s="24"/>
      <c r="T21" s="24"/>
      <c r="V21" s="26"/>
      <c r="W21" s="23"/>
      <c r="X21" s="239"/>
      <c r="Y21" s="239"/>
      <c r="AA21" s="26"/>
      <c r="AB21" s="23"/>
      <c r="AD21" s="237"/>
      <c r="AF21" s="26"/>
      <c r="AG21" s="23"/>
      <c r="AI21" s="237"/>
      <c r="AK21" s="26"/>
      <c r="AL21" s="23"/>
      <c r="AP21" s="26"/>
      <c r="AQ21" s="23"/>
      <c r="AU21" s="26"/>
      <c r="AV21" s="23"/>
      <c r="AZ21" s="26"/>
      <c r="BA21" s="23"/>
      <c r="BE21" s="26"/>
      <c r="BF21" s="227"/>
      <c r="BJ21" s="226"/>
      <c r="BK21" s="227"/>
      <c r="BO21" s="226"/>
    </row>
    <row r="22" spans="1:67" s="25" customFormat="1" ht="16" hidden="1" x14ac:dyDescent="0.2">
      <c r="A22" s="74"/>
      <c r="B22" s="231"/>
      <c r="C22" s="231"/>
      <c r="D22" s="241"/>
      <c r="E22" s="243"/>
      <c r="F22" s="243"/>
      <c r="G22" s="243"/>
      <c r="I22" s="24"/>
      <c r="J22" s="24"/>
      <c r="L22" s="26"/>
      <c r="M22" s="23"/>
      <c r="N22" s="66"/>
      <c r="O22" s="66"/>
      <c r="Q22" s="26"/>
      <c r="R22" s="23"/>
      <c r="S22" s="24"/>
      <c r="T22" s="24"/>
      <c r="V22" s="26"/>
      <c r="W22" s="23"/>
      <c r="X22" s="239"/>
      <c r="Y22" s="239"/>
      <c r="AA22" s="26"/>
      <c r="AB22" s="23"/>
      <c r="AD22" s="237"/>
      <c r="AF22" s="26"/>
      <c r="AG22" s="23"/>
      <c r="AI22" s="237"/>
      <c r="AK22" s="26"/>
      <c r="AL22" s="23"/>
      <c r="AP22" s="26"/>
      <c r="AQ22" s="23"/>
      <c r="AU22" s="26"/>
      <c r="AV22" s="23"/>
      <c r="AZ22" s="26"/>
      <c r="BA22" s="23"/>
      <c r="BE22" s="26"/>
      <c r="BF22" s="227"/>
      <c r="BJ22" s="226"/>
      <c r="BK22" s="227"/>
      <c r="BO22" s="226"/>
    </row>
    <row r="23" spans="1:67" s="25" customFormat="1" ht="16" hidden="1" x14ac:dyDescent="0.2">
      <c r="A23" s="74"/>
      <c r="B23" s="231"/>
      <c r="C23" s="231"/>
      <c r="D23" s="241"/>
      <c r="E23" s="243"/>
      <c r="F23" s="243"/>
      <c r="G23" s="243"/>
      <c r="I23" s="24"/>
      <c r="J23" s="24"/>
      <c r="L23" s="26"/>
      <c r="M23" s="23"/>
      <c r="N23" s="66"/>
      <c r="O23" s="66"/>
      <c r="Q23" s="26"/>
      <c r="R23" s="23"/>
      <c r="S23" s="24"/>
      <c r="T23" s="24"/>
      <c r="V23" s="26"/>
      <c r="W23" s="23"/>
      <c r="X23" s="239"/>
      <c r="Y23" s="239"/>
      <c r="AA23" s="26"/>
      <c r="AB23" s="23"/>
      <c r="AD23" s="237"/>
      <c r="AF23" s="26"/>
      <c r="AG23" s="23"/>
      <c r="AI23" s="237"/>
      <c r="AK23" s="26"/>
      <c r="AL23" s="23"/>
      <c r="AP23" s="26"/>
      <c r="AQ23" s="23"/>
      <c r="AU23" s="26"/>
      <c r="AV23" s="23"/>
      <c r="AZ23" s="26"/>
      <c r="BA23" s="23"/>
      <c r="BE23" s="26"/>
      <c r="BF23" s="227"/>
      <c r="BJ23" s="226"/>
      <c r="BK23" s="227"/>
      <c r="BO23" s="226"/>
    </row>
    <row r="24" spans="1:67" s="25" customFormat="1" ht="16" hidden="1" x14ac:dyDescent="0.2">
      <c r="A24" s="74"/>
      <c r="B24" s="242"/>
      <c r="C24" s="231"/>
      <c r="D24" s="241"/>
      <c r="E24" s="243"/>
      <c r="F24" s="243"/>
      <c r="G24" s="243"/>
      <c r="I24" s="24"/>
      <c r="J24" s="24"/>
      <c r="L24" s="26"/>
      <c r="M24" s="23"/>
      <c r="N24" s="24"/>
      <c r="O24" s="24"/>
      <c r="Q24" s="26"/>
      <c r="R24" s="23"/>
      <c r="S24" s="24"/>
      <c r="T24" s="24"/>
      <c r="V24" s="26"/>
      <c r="W24" s="23"/>
      <c r="X24" s="239"/>
      <c r="Y24" s="239"/>
      <c r="AA24" s="26"/>
      <c r="AB24" s="23"/>
      <c r="AD24" s="237"/>
      <c r="AF24" s="26"/>
      <c r="AG24" s="23"/>
      <c r="AI24" s="237"/>
      <c r="AK24" s="26"/>
      <c r="AL24" s="23"/>
      <c r="AP24" s="26"/>
      <c r="AQ24" s="23"/>
      <c r="AU24" s="26"/>
      <c r="AV24" s="23"/>
      <c r="AZ24" s="26"/>
      <c r="BA24" s="23"/>
      <c r="BE24" s="26"/>
      <c r="BF24" s="227"/>
      <c r="BJ24" s="226"/>
      <c r="BK24" s="227"/>
      <c r="BO24" s="226"/>
    </row>
    <row r="25" spans="1:67" s="25" customFormat="1" ht="16" hidden="1" x14ac:dyDescent="0.2">
      <c r="A25" s="74"/>
      <c r="B25" s="242"/>
      <c r="C25" s="231"/>
      <c r="D25" s="241"/>
      <c r="E25" s="243"/>
      <c r="F25" s="243"/>
      <c r="G25" s="243"/>
      <c r="I25" s="24"/>
      <c r="J25" s="24"/>
      <c r="L25" s="26"/>
      <c r="M25" s="23"/>
      <c r="N25" s="24"/>
      <c r="O25" s="24"/>
      <c r="Q25" s="26"/>
      <c r="R25" s="23"/>
      <c r="S25" s="24"/>
      <c r="T25" s="24"/>
      <c r="V25" s="26"/>
      <c r="W25" s="23"/>
      <c r="X25" s="239"/>
      <c r="Y25" s="239"/>
      <c r="AA25" s="26"/>
      <c r="AB25" s="23"/>
      <c r="AD25" s="237"/>
      <c r="AF25" s="26"/>
      <c r="AG25" s="23"/>
      <c r="AI25" s="237"/>
      <c r="AK25" s="26"/>
      <c r="AL25" s="23"/>
      <c r="AP25" s="26"/>
      <c r="AQ25" s="23"/>
      <c r="AR25" s="24"/>
      <c r="AS25" s="24"/>
      <c r="AU25" s="26"/>
      <c r="AV25" s="23"/>
      <c r="AZ25" s="26"/>
      <c r="BA25" s="23"/>
      <c r="BE25" s="26"/>
      <c r="BF25" s="227"/>
      <c r="BJ25" s="226"/>
      <c r="BK25" s="227"/>
      <c r="BO25" s="226"/>
    </row>
    <row r="26" spans="1:67" s="25" customFormat="1" ht="16" hidden="1" x14ac:dyDescent="0.2">
      <c r="A26" s="74"/>
      <c r="B26" s="242"/>
      <c r="C26" s="231"/>
      <c r="D26" s="241"/>
      <c r="E26" s="243"/>
      <c r="F26" s="243"/>
      <c r="G26" s="243"/>
      <c r="I26" s="24"/>
      <c r="J26" s="24"/>
      <c r="L26" s="26"/>
      <c r="M26" s="23"/>
      <c r="N26" s="24"/>
      <c r="O26" s="24"/>
      <c r="Q26" s="26"/>
      <c r="R26" s="23"/>
      <c r="S26" s="24"/>
      <c r="T26" s="24"/>
      <c r="V26" s="26"/>
      <c r="W26" s="23"/>
      <c r="X26" s="239"/>
      <c r="Y26" s="239"/>
      <c r="AA26" s="26"/>
      <c r="AB26" s="23"/>
      <c r="AD26" s="237"/>
      <c r="AF26" s="26"/>
      <c r="AG26" s="23"/>
      <c r="AI26" s="237"/>
      <c r="AK26" s="26"/>
      <c r="AL26" s="23"/>
      <c r="AM26" s="238"/>
      <c r="AN26" s="238"/>
      <c r="AP26" s="26"/>
      <c r="AQ26" s="23"/>
      <c r="AR26" s="24"/>
      <c r="AS26" s="24"/>
      <c r="AU26" s="26"/>
      <c r="AV26" s="23"/>
      <c r="AZ26" s="26"/>
      <c r="BA26" s="23"/>
      <c r="BE26" s="26"/>
      <c r="BF26" s="227"/>
      <c r="BJ26" s="226"/>
      <c r="BK26" s="227"/>
      <c r="BO26" s="226"/>
    </row>
    <row r="27" spans="1:67" s="25" customFormat="1" ht="16" hidden="1" x14ac:dyDescent="0.2">
      <c r="A27" s="74"/>
      <c r="B27" s="231"/>
      <c r="C27" s="231"/>
      <c r="D27" s="241"/>
      <c r="E27" s="243"/>
      <c r="F27" s="243"/>
      <c r="G27" s="243"/>
      <c r="I27" s="24"/>
      <c r="J27" s="24"/>
      <c r="L27" s="26"/>
      <c r="M27" s="23"/>
      <c r="N27" s="66"/>
      <c r="O27" s="66"/>
      <c r="Q27" s="26"/>
      <c r="R27" s="23"/>
      <c r="S27" s="24"/>
      <c r="T27" s="24"/>
      <c r="V27" s="26"/>
      <c r="W27" s="23"/>
      <c r="X27" s="239"/>
      <c r="Y27" s="239"/>
      <c r="AA27" s="26"/>
      <c r="AB27" s="23"/>
      <c r="AD27" s="237"/>
      <c r="AF27" s="26"/>
      <c r="AG27" s="23"/>
      <c r="AI27" s="237"/>
      <c r="AK27" s="26"/>
      <c r="AL27" s="23"/>
      <c r="AP27" s="26"/>
      <c r="AQ27" s="23"/>
      <c r="AR27" s="24"/>
      <c r="AS27" s="24"/>
      <c r="AU27" s="26"/>
      <c r="AV27" s="23"/>
      <c r="AZ27" s="26"/>
      <c r="BA27" s="23"/>
      <c r="BE27" s="26"/>
      <c r="BF27" s="227"/>
      <c r="BJ27" s="226"/>
      <c r="BK27" s="227"/>
      <c r="BO27" s="226"/>
    </row>
    <row r="28" spans="1:67" s="25" customFormat="1" ht="16" hidden="1" customHeight="1" x14ac:dyDescent="0.2">
      <c r="A28" s="74"/>
      <c r="B28" s="242"/>
      <c r="C28" s="231"/>
      <c r="D28" s="241"/>
      <c r="E28" s="240"/>
      <c r="F28" s="240"/>
      <c r="G28" s="240"/>
      <c r="I28" s="24"/>
      <c r="J28" s="24"/>
      <c r="L28" s="26"/>
      <c r="M28" s="23"/>
      <c r="N28" s="66"/>
      <c r="O28" s="66"/>
      <c r="Q28" s="26"/>
      <c r="R28" s="23"/>
      <c r="S28" s="24"/>
      <c r="T28" s="24"/>
      <c r="V28" s="26"/>
      <c r="W28" s="23"/>
      <c r="X28" s="239"/>
      <c r="Y28" s="239"/>
      <c r="AA28" s="26"/>
      <c r="AB28" s="23"/>
      <c r="AD28" s="237"/>
      <c r="AF28" s="26"/>
      <c r="AG28" s="23"/>
      <c r="AI28" s="237"/>
      <c r="AK28" s="26"/>
      <c r="AL28" s="23"/>
      <c r="AP28" s="26"/>
      <c r="AQ28" s="23"/>
      <c r="AR28" s="24"/>
      <c r="AS28" s="24"/>
      <c r="AU28" s="26"/>
      <c r="AV28" s="23"/>
      <c r="AZ28" s="26"/>
      <c r="BA28" s="23"/>
      <c r="BE28" s="26"/>
      <c r="BF28" s="227"/>
      <c r="BJ28" s="226"/>
      <c r="BK28" s="227"/>
      <c r="BO28" s="226"/>
    </row>
    <row r="29" spans="1:67" s="25" customFormat="1" ht="16" hidden="1" x14ac:dyDescent="0.2">
      <c r="A29" s="74"/>
      <c r="B29" s="231"/>
      <c r="C29" s="231"/>
      <c r="D29" s="230"/>
      <c r="E29" s="232"/>
      <c r="F29" s="235"/>
      <c r="G29" s="232"/>
      <c r="L29" s="26"/>
      <c r="M29" s="23"/>
      <c r="Q29" s="26"/>
      <c r="R29" s="23"/>
      <c r="V29" s="26"/>
      <c r="W29" s="23"/>
      <c r="AA29" s="26"/>
      <c r="AB29" s="23"/>
      <c r="AD29" s="237"/>
      <c r="AF29" s="26"/>
      <c r="AG29" s="23"/>
      <c r="AI29" s="237"/>
      <c r="AK29" s="26"/>
      <c r="AL29" s="23"/>
      <c r="AM29" s="238"/>
      <c r="AN29" s="238"/>
      <c r="AP29" s="26"/>
      <c r="AQ29" s="23"/>
      <c r="AR29" s="24"/>
      <c r="AS29" s="24"/>
      <c r="AU29" s="26"/>
      <c r="AV29" s="23"/>
      <c r="AZ29" s="26"/>
      <c r="BA29" s="23"/>
      <c r="BE29" s="26"/>
      <c r="BF29" s="227"/>
      <c r="BJ29" s="226"/>
      <c r="BK29" s="227"/>
      <c r="BO29" s="226"/>
    </row>
    <row r="30" spans="1:67" s="25" customFormat="1" ht="16" hidden="1" x14ac:dyDescent="0.2">
      <c r="A30" s="74"/>
      <c r="B30" s="231"/>
      <c r="C30" s="231"/>
      <c r="D30" s="230"/>
      <c r="E30" s="232"/>
      <c r="F30" s="235"/>
      <c r="G30" s="232"/>
      <c r="L30" s="26"/>
      <c r="M30" s="23"/>
      <c r="Q30" s="26"/>
      <c r="R30" s="23"/>
      <c r="V30" s="26"/>
      <c r="W30" s="23"/>
      <c r="AA30" s="26"/>
      <c r="AB30" s="23"/>
      <c r="AD30" s="237"/>
      <c r="AF30" s="26"/>
      <c r="AG30" s="23"/>
      <c r="AI30" s="237"/>
      <c r="AK30" s="26"/>
      <c r="AL30" s="23"/>
      <c r="AM30" s="238"/>
      <c r="AN30" s="238"/>
      <c r="AP30" s="26"/>
      <c r="AQ30" s="23"/>
      <c r="AR30" s="24"/>
      <c r="AS30" s="24"/>
      <c r="AU30" s="26"/>
      <c r="AV30" s="23"/>
      <c r="AZ30" s="26"/>
      <c r="BA30" s="23"/>
      <c r="BE30" s="26"/>
      <c r="BF30" s="227"/>
      <c r="BJ30" s="226"/>
      <c r="BK30" s="227"/>
      <c r="BO30" s="226"/>
    </row>
    <row r="31" spans="1:67" s="25" customFormat="1" ht="16" hidden="1" x14ac:dyDescent="0.2">
      <c r="A31" s="74"/>
      <c r="B31" s="231"/>
      <c r="C31" s="231"/>
      <c r="D31" s="230"/>
      <c r="E31" s="232"/>
      <c r="F31" s="235"/>
      <c r="G31" s="232"/>
      <c r="L31" s="26"/>
      <c r="M31" s="23"/>
      <c r="Q31" s="26"/>
      <c r="R31" s="23"/>
      <c r="V31" s="26"/>
      <c r="W31" s="23"/>
      <c r="AA31" s="26"/>
      <c r="AB31" s="23"/>
      <c r="AD31" s="237"/>
      <c r="AF31" s="26"/>
      <c r="AG31" s="23"/>
      <c r="AI31" s="237"/>
      <c r="AK31" s="26"/>
      <c r="AL31" s="23"/>
      <c r="AM31" s="24"/>
      <c r="AN31" s="24"/>
      <c r="AP31" s="26"/>
      <c r="AQ31" s="23"/>
      <c r="AR31" s="24"/>
      <c r="AS31" s="24"/>
      <c r="AU31" s="26"/>
      <c r="AV31" s="23"/>
      <c r="AZ31" s="26"/>
      <c r="BA31" s="23"/>
      <c r="BE31" s="26"/>
      <c r="BF31" s="227"/>
      <c r="BJ31" s="226"/>
      <c r="BK31" s="227"/>
      <c r="BO31" s="226"/>
    </row>
    <row r="32" spans="1:67" s="25" customFormat="1" ht="16" hidden="1" x14ac:dyDescent="0.2">
      <c r="A32" s="74"/>
      <c r="B32" s="231"/>
      <c r="C32" s="231"/>
      <c r="D32" s="230"/>
      <c r="E32" s="232"/>
      <c r="F32" s="235"/>
      <c r="G32" s="232"/>
      <c r="L32" s="26"/>
      <c r="M32" s="23"/>
      <c r="Q32" s="26"/>
      <c r="R32" s="23"/>
      <c r="V32" s="26"/>
      <c r="W32" s="23"/>
      <c r="AA32" s="26"/>
      <c r="AB32" s="23"/>
      <c r="AD32" s="237"/>
      <c r="AF32" s="26"/>
      <c r="AG32" s="23"/>
      <c r="AI32" s="237"/>
      <c r="AK32" s="26"/>
      <c r="AL32" s="23"/>
      <c r="AM32" s="24"/>
      <c r="AN32" s="24"/>
      <c r="AP32" s="26"/>
      <c r="AQ32" s="23"/>
      <c r="AR32" s="24"/>
      <c r="AS32" s="24"/>
      <c r="AU32" s="26"/>
      <c r="AV32" s="23"/>
      <c r="AZ32" s="26"/>
      <c r="BA32" s="23"/>
      <c r="BE32" s="26"/>
      <c r="BF32" s="227"/>
      <c r="BJ32" s="226"/>
      <c r="BK32" s="227"/>
      <c r="BO32" s="226"/>
    </row>
    <row r="33" spans="1:67" s="25" customFormat="1" ht="16" hidden="1" x14ac:dyDescent="0.2">
      <c r="A33" s="74"/>
      <c r="B33" s="231"/>
      <c r="C33" s="231"/>
      <c r="D33" s="230"/>
      <c r="E33" s="232"/>
      <c r="F33" s="235"/>
      <c r="G33" s="232"/>
      <c r="L33" s="26"/>
      <c r="M33" s="23"/>
      <c r="Q33" s="26"/>
      <c r="R33" s="23"/>
      <c r="V33" s="26"/>
      <c r="W33" s="23"/>
      <c r="AA33" s="26"/>
      <c r="AB33" s="23"/>
      <c r="AD33" s="237"/>
      <c r="AF33" s="26"/>
      <c r="AG33" s="23"/>
      <c r="AI33" s="237"/>
      <c r="AK33" s="26"/>
      <c r="AL33" s="23"/>
      <c r="AM33" s="24"/>
      <c r="AN33" s="24"/>
      <c r="AP33" s="26"/>
      <c r="AQ33" s="23"/>
      <c r="AR33" s="24"/>
      <c r="AS33" s="24"/>
      <c r="AU33" s="26"/>
      <c r="AV33" s="23"/>
      <c r="AZ33" s="26"/>
      <c r="BA33" s="23"/>
      <c r="BE33" s="26"/>
      <c r="BF33" s="227"/>
      <c r="BJ33" s="226"/>
      <c r="BK33" s="227"/>
      <c r="BO33" s="226"/>
    </row>
    <row r="34" spans="1:67" s="25" customFormat="1" ht="16" hidden="1" x14ac:dyDescent="0.2">
      <c r="A34" s="74"/>
      <c r="B34" s="231"/>
      <c r="C34" s="231"/>
      <c r="D34" s="230"/>
      <c r="E34" s="232"/>
      <c r="F34" s="235"/>
      <c r="G34" s="232"/>
      <c r="L34" s="26"/>
      <c r="M34" s="23"/>
      <c r="Q34" s="26"/>
      <c r="R34" s="23"/>
      <c r="V34" s="26"/>
      <c r="W34" s="23"/>
      <c r="AA34" s="26"/>
      <c r="AB34" s="23"/>
      <c r="AD34" s="237"/>
      <c r="AF34" s="26"/>
      <c r="AG34" s="23"/>
      <c r="AI34" s="237"/>
      <c r="AK34" s="26"/>
      <c r="AL34" s="23"/>
      <c r="AM34" s="24"/>
      <c r="AN34" s="24"/>
      <c r="AP34" s="26"/>
      <c r="AQ34" s="23"/>
      <c r="AR34" s="24"/>
      <c r="AS34" s="24"/>
      <c r="AU34" s="26"/>
      <c r="AV34" s="23"/>
      <c r="AZ34" s="26"/>
      <c r="BA34" s="23"/>
      <c r="BE34" s="26"/>
      <c r="BF34" s="227"/>
      <c r="BJ34" s="226"/>
      <c r="BK34" s="227"/>
      <c r="BO34" s="226"/>
    </row>
    <row r="35" spans="1:67" s="25" customFormat="1" ht="16" hidden="1" x14ac:dyDescent="0.2">
      <c r="A35" s="74"/>
      <c r="B35" s="231"/>
      <c r="C35" s="231"/>
      <c r="D35" s="230"/>
      <c r="E35" s="232"/>
      <c r="F35" s="235"/>
      <c r="G35" s="232"/>
      <c r="L35" s="26"/>
      <c r="M35" s="23"/>
      <c r="Q35" s="26"/>
      <c r="R35" s="23"/>
      <c r="V35" s="26"/>
      <c r="W35" s="23"/>
      <c r="AA35" s="26"/>
      <c r="AB35" s="23"/>
      <c r="AD35" s="237"/>
      <c r="AF35" s="26"/>
      <c r="AG35" s="23"/>
      <c r="AI35" s="237"/>
      <c r="AK35" s="26"/>
      <c r="AL35" s="23"/>
      <c r="AM35" s="24"/>
      <c r="AN35" s="24"/>
      <c r="AP35" s="26"/>
      <c r="AQ35" s="23"/>
      <c r="AR35" s="24"/>
      <c r="AS35" s="24"/>
      <c r="AU35" s="26"/>
      <c r="AV35" s="23"/>
      <c r="AZ35" s="26"/>
      <c r="BA35" s="23"/>
      <c r="BE35" s="26"/>
      <c r="BF35" s="227"/>
      <c r="BJ35" s="226"/>
      <c r="BK35" s="227"/>
      <c r="BO35" s="226"/>
    </row>
    <row r="36" spans="1:67" s="25" customFormat="1" ht="16" hidden="1" x14ac:dyDescent="0.2">
      <c r="A36" s="74"/>
      <c r="B36" s="231"/>
      <c r="C36" s="231"/>
      <c r="D36" s="230"/>
      <c r="E36" s="232"/>
      <c r="F36" s="235"/>
      <c r="G36" s="232"/>
      <c r="L36" s="26"/>
      <c r="M36" s="23"/>
      <c r="Q36" s="26"/>
      <c r="R36" s="23"/>
      <c r="V36" s="26"/>
      <c r="W36" s="23"/>
      <c r="AA36" s="26"/>
      <c r="AB36" s="23"/>
      <c r="AD36" s="237"/>
      <c r="AF36" s="26"/>
      <c r="AG36" s="23"/>
      <c r="AI36" s="237"/>
      <c r="AK36" s="26"/>
      <c r="AL36" s="23"/>
      <c r="AP36" s="26"/>
      <c r="AQ36" s="23"/>
      <c r="AR36" s="24"/>
      <c r="AS36" s="24"/>
      <c r="AU36" s="26"/>
      <c r="AV36" s="23"/>
      <c r="AZ36" s="26"/>
      <c r="BA36" s="23"/>
      <c r="BE36" s="26"/>
      <c r="BF36" s="227"/>
      <c r="BJ36" s="226"/>
      <c r="BK36" s="227"/>
      <c r="BO36" s="226"/>
    </row>
    <row r="37" spans="1:67" s="25" customFormat="1" ht="16" hidden="1" x14ac:dyDescent="0.2">
      <c r="A37" s="74"/>
      <c r="B37" s="231"/>
      <c r="C37" s="231"/>
      <c r="D37" s="230"/>
      <c r="E37" s="232"/>
      <c r="F37" s="235"/>
      <c r="G37" s="232"/>
      <c r="L37" s="26"/>
      <c r="M37" s="23"/>
      <c r="Q37" s="26"/>
      <c r="R37" s="23"/>
      <c r="V37" s="26"/>
      <c r="W37" s="23"/>
      <c r="AA37" s="26"/>
      <c r="AB37" s="23"/>
      <c r="AD37" s="237"/>
      <c r="AF37" s="26"/>
      <c r="AG37" s="23"/>
      <c r="AI37" s="237"/>
      <c r="AK37" s="26"/>
      <c r="AL37" s="23"/>
      <c r="AP37" s="26"/>
      <c r="AQ37" s="23"/>
      <c r="AR37" s="24"/>
      <c r="AS37" s="24"/>
      <c r="AU37" s="26"/>
      <c r="AV37" s="23"/>
      <c r="AZ37" s="26"/>
      <c r="BA37" s="23"/>
      <c r="BE37" s="26"/>
      <c r="BF37" s="227"/>
      <c r="BJ37" s="226"/>
      <c r="BK37" s="227"/>
      <c r="BO37" s="226"/>
    </row>
    <row r="38" spans="1:67" s="25" customFormat="1" ht="16" hidden="1" x14ac:dyDescent="0.2">
      <c r="A38" s="74"/>
      <c r="B38" s="231"/>
      <c r="C38" s="231"/>
      <c r="D38" s="230"/>
      <c r="E38" s="232"/>
      <c r="F38" s="235"/>
      <c r="G38" s="232"/>
      <c r="L38" s="26"/>
      <c r="M38" s="23"/>
      <c r="Q38" s="26"/>
      <c r="R38" s="23"/>
      <c r="V38" s="26"/>
      <c r="W38" s="23"/>
      <c r="AA38" s="26"/>
      <c r="AB38" s="23"/>
      <c r="AD38" s="237"/>
      <c r="AF38" s="26"/>
      <c r="AG38" s="23"/>
      <c r="AI38" s="237"/>
      <c r="AK38" s="26"/>
      <c r="AL38" s="23"/>
      <c r="AP38" s="26"/>
      <c r="AQ38" s="23"/>
      <c r="AR38" s="24"/>
      <c r="AS38" s="24"/>
      <c r="AU38" s="26"/>
      <c r="AV38" s="23"/>
      <c r="AZ38" s="26"/>
      <c r="BA38" s="23"/>
      <c r="BE38" s="26"/>
      <c r="BF38" s="227"/>
      <c r="BJ38" s="226"/>
      <c r="BK38" s="227"/>
      <c r="BO38" s="226"/>
    </row>
    <row r="39" spans="1:67" s="25" customFormat="1" ht="16" hidden="1" x14ac:dyDescent="0.2">
      <c r="A39" s="74"/>
      <c r="B39" s="231"/>
      <c r="C39" s="231"/>
      <c r="D39" s="230"/>
      <c r="E39" s="232"/>
      <c r="F39" s="235"/>
      <c r="G39" s="232"/>
      <c r="L39" s="26"/>
      <c r="M39" s="23"/>
      <c r="Q39" s="26"/>
      <c r="R39" s="23"/>
      <c r="V39" s="26"/>
      <c r="W39" s="23"/>
      <c r="AA39" s="26"/>
      <c r="AB39" s="23"/>
      <c r="AD39" s="237"/>
      <c r="AF39" s="26"/>
      <c r="AG39" s="23"/>
      <c r="AI39" s="237"/>
      <c r="AK39" s="26"/>
      <c r="AL39" s="23"/>
      <c r="AM39" s="238"/>
      <c r="AN39" s="238"/>
      <c r="AP39" s="26"/>
      <c r="AQ39" s="23"/>
      <c r="AR39" s="24"/>
      <c r="AS39" s="24"/>
      <c r="AU39" s="26"/>
      <c r="AV39" s="23"/>
      <c r="AZ39" s="26"/>
      <c r="BA39" s="23"/>
      <c r="BE39" s="26"/>
      <c r="BF39" s="227"/>
      <c r="BJ39" s="226"/>
      <c r="BK39" s="227"/>
      <c r="BO39" s="226"/>
    </row>
    <row r="40" spans="1:67" s="25" customFormat="1" ht="16" hidden="1" x14ac:dyDescent="0.2">
      <c r="A40" s="74"/>
      <c r="B40" s="231"/>
      <c r="C40" s="231"/>
      <c r="D40" s="230"/>
      <c r="E40" s="232"/>
      <c r="F40" s="235"/>
      <c r="G40" s="232"/>
      <c r="L40" s="26"/>
      <c r="M40" s="23"/>
      <c r="Q40" s="26"/>
      <c r="R40" s="23"/>
      <c r="V40" s="26"/>
      <c r="W40" s="23"/>
      <c r="AA40" s="26"/>
      <c r="AB40" s="23"/>
      <c r="AD40" s="237"/>
      <c r="AF40" s="26"/>
      <c r="AG40" s="23"/>
      <c r="AI40" s="237"/>
      <c r="AK40" s="26"/>
      <c r="AL40" s="23"/>
      <c r="AP40" s="26"/>
      <c r="AQ40" s="23"/>
      <c r="AR40" s="24"/>
      <c r="AS40" s="24"/>
      <c r="AU40" s="26"/>
      <c r="AV40" s="23"/>
      <c r="AZ40" s="26"/>
      <c r="BA40" s="23"/>
      <c r="BE40" s="26"/>
      <c r="BF40" s="227"/>
      <c r="BJ40" s="226"/>
      <c r="BK40" s="227"/>
      <c r="BO40" s="226"/>
    </row>
    <row r="41" spans="1:67" s="25" customFormat="1" ht="16" hidden="1" x14ac:dyDescent="0.2">
      <c r="A41" s="74"/>
      <c r="B41" s="231"/>
      <c r="C41" s="231"/>
      <c r="D41" s="230"/>
      <c r="E41" s="232"/>
      <c r="F41" s="235"/>
      <c r="G41" s="232"/>
      <c r="L41" s="26"/>
      <c r="M41" s="23"/>
      <c r="Q41" s="26"/>
      <c r="R41" s="23"/>
      <c r="V41" s="26"/>
      <c r="W41" s="23"/>
      <c r="AA41" s="26"/>
      <c r="AB41" s="23"/>
      <c r="AD41" s="237"/>
      <c r="AF41" s="26"/>
      <c r="AG41" s="23"/>
      <c r="AI41" s="237"/>
      <c r="AK41" s="26"/>
      <c r="AL41" s="23"/>
      <c r="AP41" s="26"/>
      <c r="AQ41" s="23"/>
      <c r="AR41" s="24"/>
      <c r="AS41" s="24"/>
      <c r="AU41" s="26"/>
      <c r="AV41" s="23"/>
      <c r="AZ41" s="26"/>
      <c r="BA41" s="23"/>
      <c r="BE41" s="26"/>
      <c r="BF41" s="227"/>
      <c r="BJ41" s="226"/>
      <c r="BK41" s="227"/>
      <c r="BO41" s="226"/>
    </row>
    <row r="42" spans="1:67" s="25" customFormat="1" ht="16" hidden="1" x14ac:dyDescent="0.2">
      <c r="A42" s="74"/>
      <c r="B42" s="231"/>
      <c r="C42" s="231"/>
      <c r="D42" s="230"/>
      <c r="E42" s="232"/>
      <c r="F42" s="235"/>
      <c r="G42" s="232"/>
      <c r="L42" s="26"/>
      <c r="M42" s="23"/>
      <c r="Q42" s="26"/>
      <c r="R42" s="23"/>
      <c r="V42" s="26"/>
      <c r="W42" s="23"/>
      <c r="AA42" s="26"/>
      <c r="AB42" s="23"/>
      <c r="AD42" s="237"/>
      <c r="AF42" s="26"/>
      <c r="AG42" s="23"/>
      <c r="AI42" s="237"/>
      <c r="AK42" s="26"/>
      <c r="AL42" s="23"/>
      <c r="AM42" s="238"/>
      <c r="AN42" s="238"/>
      <c r="AP42" s="26"/>
      <c r="AQ42" s="23"/>
      <c r="AR42" s="24"/>
      <c r="AS42" s="24"/>
      <c r="AU42" s="26"/>
      <c r="AV42" s="23"/>
      <c r="AZ42" s="26"/>
      <c r="BA42" s="23"/>
      <c r="BE42" s="26"/>
      <c r="BF42" s="227"/>
      <c r="BJ42" s="226"/>
      <c r="BK42" s="227"/>
      <c r="BO42" s="226"/>
    </row>
    <row r="43" spans="1:67" s="25" customFormat="1" ht="16" hidden="1" x14ac:dyDescent="0.2">
      <c r="A43" s="74"/>
      <c r="B43" s="231"/>
      <c r="C43" s="231"/>
      <c r="D43" s="230"/>
      <c r="E43" s="232"/>
      <c r="F43" s="235"/>
      <c r="G43" s="232"/>
      <c r="L43" s="26"/>
      <c r="M43" s="23"/>
      <c r="Q43" s="26"/>
      <c r="R43" s="23"/>
      <c r="V43" s="26"/>
      <c r="W43" s="23"/>
      <c r="AA43" s="26"/>
      <c r="AB43" s="23"/>
      <c r="AD43" s="237"/>
      <c r="AF43" s="26"/>
      <c r="AG43" s="23"/>
      <c r="AI43" s="237"/>
      <c r="AK43" s="26"/>
      <c r="AL43" s="23"/>
      <c r="AM43" s="238"/>
      <c r="AN43" s="238"/>
      <c r="AP43" s="26"/>
      <c r="AQ43" s="23"/>
      <c r="AR43" s="24"/>
      <c r="AS43" s="24"/>
      <c r="AU43" s="26"/>
      <c r="AV43" s="23"/>
      <c r="AZ43" s="26"/>
      <c r="BA43" s="23"/>
      <c r="BE43" s="26"/>
      <c r="BF43" s="227"/>
      <c r="BJ43" s="226"/>
      <c r="BK43" s="227"/>
      <c r="BO43" s="226"/>
    </row>
    <row r="44" spans="1:67" s="25" customFormat="1" ht="16" hidden="1" x14ac:dyDescent="0.2">
      <c r="A44" s="74"/>
      <c r="B44" s="231"/>
      <c r="C44" s="231"/>
      <c r="D44" s="230"/>
      <c r="E44" s="232"/>
      <c r="F44" s="235"/>
      <c r="G44" s="232"/>
      <c r="L44" s="26"/>
      <c r="M44" s="23"/>
      <c r="Q44" s="26"/>
      <c r="R44" s="23"/>
      <c r="V44" s="26"/>
      <c r="W44" s="23"/>
      <c r="AA44" s="26"/>
      <c r="AB44" s="23"/>
      <c r="AD44" s="237"/>
      <c r="AF44" s="26"/>
      <c r="AG44" s="23"/>
      <c r="AI44" s="237"/>
      <c r="AK44" s="26"/>
      <c r="AL44" s="23"/>
      <c r="AM44" s="24"/>
      <c r="AN44" s="24"/>
      <c r="AP44" s="26"/>
      <c r="AQ44" s="23"/>
      <c r="AR44" s="24"/>
      <c r="AS44" s="24"/>
      <c r="AU44" s="26"/>
      <c r="AV44" s="23"/>
      <c r="AZ44" s="26"/>
      <c r="BA44" s="23"/>
      <c r="BE44" s="26"/>
      <c r="BF44" s="227"/>
      <c r="BJ44" s="226"/>
      <c r="BK44" s="227"/>
      <c r="BO44" s="226"/>
    </row>
    <row r="45" spans="1:67" s="25" customFormat="1" ht="16" hidden="1" x14ac:dyDescent="0.2">
      <c r="A45" s="74"/>
      <c r="B45" s="231"/>
      <c r="C45" s="231"/>
      <c r="D45" s="230"/>
      <c r="E45" s="232"/>
      <c r="F45" s="235"/>
      <c r="G45" s="232"/>
      <c r="L45" s="26"/>
      <c r="M45" s="23"/>
      <c r="Q45" s="26"/>
      <c r="R45" s="23"/>
      <c r="V45" s="26"/>
      <c r="W45" s="23"/>
      <c r="AA45" s="26"/>
      <c r="AB45" s="23"/>
      <c r="AD45" s="237"/>
      <c r="AF45" s="26"/>
      <c r="AG45" s="23"/>
      <c r="AI45" s="237"/>
      <c r="AK45" s="26"/>
      <c r="AL45" s="23"/>
      <c r="AM45" s="24"/>
      <c r="AN45" s="24"/>
      <c r="AP45" s="26"/>
      <c r="AQ45" s="23"/>
      <c r="AR45" s="24"/>
      <c r="AS45" s="24"/>
      <c r="AU45" s="26"/>
      <c r="AV45" s="23"/>
      <c r="AZ45" s="26"/>
      <c r="BA45" s="23"/>
      <c r="BE45" s="26"/>
      <c r="BF45" s="227"/>
      <c r="BJ45" s="226"/>
      <c r="BK45" s="227"/>
      <c r="BO45" s="226"/>
    </row>
    <row r="46" spans="1:67" s="25" customFormat="1" ht="16" hidden="1" x14ac:dyDescent="0.2">
      <c r="A46" s="74"/>
      <c r="B46" s="231"/>
      <c r="C46" s="231"/>
      <c r="D46" s="230"/>
      <c r="E46" s="232"/>
      <c r="F46" s="235"/>
      <c r="G46" s="232"/>
      <c r="L46" s="26"/>
      <c r="M46" s="23"/>
      <c r="Q46" s="26"/>
      <c r="R46" s="23"/>
      <c r="V46" s="26"/>
      <c r="W46" s="23"/>
      <c r="AA46" s="26"/>
      <c r="AB46" s="23"/>
      <c r="AD46" s="237"/>
      <c r="AF46" s="26"/>
      <c r="AG46" s="23"/>
      <c r="AI46" s="237"/>
      <c r="AK46" s="26"/>
      <c r="AL46" s="23"/>
      <c r="AM46" s="24"/>
      <c r="AN46" s="24"/>
      <c r="AP46" s="26"/>
      <c r="AQ46" s="23"/>
      <c r="AR46" s="24"/>
      <c r="AS46" s="24"/>
      <c r="AU46" s="26"/>
      <c r="AV46" s="23"/>
      <c r="AZ46" s="26"/>
      <c r="BA46" s="23"/>
      <c r="BE46" s="26"/>
      <c r="BF46" s="227"/>
      <c r="BJ46" s="226"/>
      <c r="BK46" s="227"/>
      <c r="BO46" s="226"/>
    </row>
    <row r="47" spans="1:67" s="25" customFormat="1" ht="16" hidden="1" x14ac:dyDescent="0.2">
      <c r="A47" s="74"/>
      <c r="B47" s="231"/>
      <c r="C47" s="231"/>
      <c r="D47" s="230"/>
      <c r="E47" s="232"/>
      <c r="F47" s="235"/>
      <c r="G47" s="232"/>
      <c r="L47" s="26"/>
      <c r="M47" s="23"/>
      <c r="Q47" s="26"/>
      <c r="R47" s="23"/>
      <c r="V47" s="26"/>
      <c r="W47" s="23"/>
      <c r="AA47" s="26"/>
      <c r="AB47" s="23"/>
      <c r="AD47" s="237"/>
      <c r="AF47" s="26"/>
      <c r="AG47" s="23"/>
      <c r="AI47" s="237"/>
      <c r="AK47" s="26"/>
      <c r="AL47" s="23"/>
      <c r="AM47" s="24"/>
      <c r="AN47" s="24"/>
      <c r="AP47" s="26"/>
      <c r="AQ47" s="23"/>
      <c r="AR47" s="24"/>
      <c r="AS47" s="24"/>
      <c r="AU47" s="26"/>
      <c r="AV47" s="23"/>
      <c r="AZ47" s="26"/>
      <c r="BA47" s="23"/>
      <c r="BE47" s="26"/>
      <c r="BF47" s="227"/>
      <c r="BJ47" s="226"/>
      <c r="BK47" s="227"/>
      <c r="BO47" s="226"/>
    </row>
    <row r="48" spans="1:67" s="25" customFormat="1" ht="16" hidden="1" x14ac:dyDescent="0.2">
      <c r="A48" s="74"/>
      <c r="B48" s="231"/>
      <c r="C48" s="231"/>
      <c r="D48" s="230"/>
      <c r="E48" s="232"/>
      <c r="F48" s="235"/>
      <c r="G48" s="232"/>
      <c r="L48" s="26"/>
      <c r="M48" s="23"/>
      <c r="Q48" s="26"/>
      <c r="R48" s="23"/>
      <c r="V48" s="26"/>
      <c r="W48" s="23"/>
      <c r="AA48" s="26"/>
      <c r="AB48" s="23"/>
      <c r="AD48" s="237"/>
      <c r="AF48" s="26"/>
      <c r="AG48" s="23"/>
      <c r="AI48" s="237"/>
      <c r="AK48" s="26"/>
      <c r="AL48" s="23"/>
      <c r="AM48" s="24"/>
      <c r="AN48" s="24"/>
      <c r="AP48" s="26"/>
      <c r="AQ48" s="23"/>
      <c r="AR48" s="24"/>
      <c r="AS48" s="24"/>
      <c r="AU48" s="26"/>
      <c r="AV48" s="23"/>
      <c r="AZ48" s="26"/>
      <c r="BA48" s="23"/>
      <c r="BE48" s="26"/>
      <c r="BF48" s="227"/>
      <c r="BJ48" s="226"/>
      <c r="BK48" s="227"/>
      <c r="BO48" s="226"/>
    </row>
    <row r="49" spans="1:67" s="25" customFormat="1" ht="16" hidden="1" x14ac:dyDescent="0.2">
      <c r="A49" s="74"/>
      <c r="B49" s="231"/>
      <c r="C49" s="231"/>
      <c r="D49" s="230"/>
      <c r="E49" s="232"/>
      <c r="F49" s="235"/>
      <c r="G49" s="232"/>
      <c r="L49" s="26"/>
      <c r="M49" s="23"/>
      <c r="Q49" s="26"/>
      <c r="R49" s="23"/>
      <c r="V49" s="26"/>
      <c r="W49" s="23"/>
      <c r="AA49" s="26"/>
      <c r="AB49" s="23"/>
      <c r="AD49" s="237"/>
      <c r="AF49" s="26"/>
      <c r="AG49" s="23"/>
      <c r="AI49" s="237"/>
      <c r="AK49" s="26"/>
      <c r="AL49" s="23"/>
      <c r="AP49" s="26"/>
      <c r="AQ49" s="23"/>
      <c r="AR49" s="24"/>
      <c r="AS49" s="24"/>
      <c r="AU49" s="26"/>
      <c r="AV49" s="23"/>
      <c r="AZ49" s="26"/>
      <c r="BA49" s="23"/>
      <c r="BE49" s="26"/>
      <c r="BF49" s="227"/>
      <c r="BJ49" s="226"/>
      <c r="BK49" s="227"/>
      <c r="BO49" s="226"/>
    </row>
    <row r="50" spans="1:67" s="25" customFormat="1" ht="16" hidden="1" x14ac:dyDescent="0.2">
      <c r="A50" s="74"/>
      <c r="B50" s="231"/>
      <c r="C50" s="231"/>
      <c r="D50" s="230"/>
      <c r="E50" s="232"/>
      <c r="F50" s="235"/>
      <c r="G50" s="232"/>
      <c r="L50" s="26"/>
      <c r="M50" s="23"/>
      <c r="Q50" s="26"/>
      <c r="R50" s="23"/>
      <c r="V50" s="26"/>
      <c r="W50" s="23"/>
      <c r="AA50" s="26"/>
      <c r="AB50" s="23"/>
      <c r="AD50" s="237"/>
      <c r="AF50" s="26"/>
      <c r="AG50" s="23"/>
      <c r="AI50" s="237"/>
      <c r="AK50" s="26"/>
      <c r="AL50" s="23"/>
      <c r="AP50" s="26"/>
      <c r="AQ50" s="23"/>
      <c r="AR50" s="24"/>
      <c r="AS50" s="24"/>
      <c r="AU50" s="26"/>
      <c r="AV50" s="23"/>
      <c r="AZ50" s="26"/>
      <c r="BA50" s="23"/>
      <c r="BE50" s="26"/>
      <c r="BF50" s="227"/>
      <c r="BJ50" s="226"/>
      <c r="BK50" s="227"/>
      <c r="BO50" s="226"/>
    </row>
    <row r="51" spans="1:67" s="25" customFormat="1" ht="16" hidden="1" x14ac:dyDescent="0.2">
      <c r="A51" s="74"/>
      <c r="B51" s="231"/>
      <c r="C51" s="231"/>
      <c r="D51" s="230"/>
      <c r="E51" s="232"/>
      <c r="F51" s="235"/>
      <c r="G51" s="232"/>
      <c r="L51" s="26"/>
      <c r="M51" s="23"/>
      <c r="Q51" s="26"/>
      <c r="R51" s="23"/>
      <c r="V51" s="26"/>
      <c r="W51" s="23"/>
      <c r="AA51" s="26"/>
      <c r="AB51" s="23"/>
      <c r="AF51" s="26"/>
      <c r="AG51" s="23"/>
      <c r="AI51" s="237"/>
      <c r="AK51" s="26"/>
      <c r="AL51" s="23"/>
      <c r="AM51" s="24"/>
      <c r="AN51" s="24"/>
      <c r="AP51" s="26"/>
      <c r="AQ51" s="23"/>
      <c r="AR51" s="24"/>
      <c r="AS51" s="24"/>
      <c r="AU51" s="26"/>
      <c r="AV51" s="23"/>
      <c r="AZ51" s="26"/>
      <c r="BA51" s="23"/>
      <c r="BE51" s="26"/>
      <c r="BF51" s="227"/>
      <c r="BJ51" s="226"/>
      <c r="BK51" s="227"/>
      <c r="BO51" s="226"/>
    </row>
    <row r="52" spans="1:67" s="25" customFormat="1" ht="16" hidden="1" x14ac:dyDescent="0.2">
      <c r="A52" s="74"/>
      <c r="B52" s="231"/>
      <c r="C52" s="231"/>
      <c r="D52" s="230"/>
      <c r="E52" s="232"/>
      <c r="F52" s="235"/>
      <c r="G52" s="232"/>
      <c r="L52" s="26"/>
      <c r="M52" s="23"/>
      <c r="Q52" s="26"/>
      <c r="R52" s="23"/>
      <c r="V52" s="26"/>
      <c r="W52" s="23"/>
      <c r="AA52" s="26"/>
      <c r="AB52" s="23"/>
      <c r="AF52" s="26"/>
      <c r="AG52" s="23"/>
      <c r="AI52" s="237"/>
      <c r="AK52" s="26"/>
      <c r="AL52" s="23"/>
      <c r="AM52" s="24"/>
      <c r="AN52" s="24"/>
      <c r="AP52" s="26"/>
      <c r="AQ52" s="23"/>
      <c r="AR52" s="24"/>
      <c r="AS52" s="24"/>
      <c r="AU52" s="26"/>
      <c r="AV52" s="23"/>
      <c r="AZ52" s="26"/>
      <c r="BA52" s="23"/>
      <c r="BE52" s="26"/>
      <c r="BF52" s="227"/>
      <c r="BJ52" s="226"/>
      <c r="BK52" s="227"/>
      <c r="BO52" s="226"/>
    </row>
    <row r="53" spans="1:67" s="25" customFormat="1" ht="16" hidden="1" x14ac:dyDescent="0.2">
      <c r="A53" s="74"/>
      <c r="B53" s="231"/>
      <c r="C53" s="231"/>
      <c r="D53" s="230"/>
      <c r="E53" s="232"/>
      <c r="F53" s="235"/>
      <c r="G53" s="232"/>
      <c r="L53" s="26"/>
      <c r="M53" s="23"/>
      <c r="Q53" s="26"/>
      <c r="R53" s="23"/>
      <c r="V53" s="26"/>
      <c r="W53" s="23"/>
      <c r="AA53" s="26"/>
      <c r="AB53" s="23"/>
      <c r="AF53" s="26"/>
      <c r="AG53" s="23"/>
      <c r="AI53" s="237"/>
      <c r="AK53" s="26"/>
      <c r="AL53" s="23"/>
      <c r="AM53" s="24"/>
      <c r="AN53" s="24"/>
      <c r="AP53" s="26"/>
      <c r="AQ53" s="23"/>
      <c r="AR53" s="24"/>
      <c r="AS53" s="24"/>
      <c r="AU53" s="26"/>
      <c r="AV53" s="23"/>
      <c r="AZ53" s="26"/>
      <c r="BA53" s="23"/>
      <c r="BE53" s="26"/>
      <c r="BF53" s="227"/>
      <c r="BJ53" s="226"/>
      <c r="BK53" s="227"/>
      <c r="BO53" s="226"/>
    </row>
    <row r="54" spans="1:67" s="25" customFormat="1" ht="16" hidden="1" x14ac:dyDescent="0.2">
      <c r="A54" s="74"/>
      <c r="B54" s="231"/>
      <c r="C54" s="231"/>
      <c r="D54" s="230"/>
      <c r="E54" s="232"/>
      <c r="F54" s="235"/>
      <c r="G54" s="232"/>
      <c r="L54" s="26"/>
      <c r="M54" s="23"/>
      <c r="Q54" s="26"/>
      <c r="R54" s="23"/>
      <c r="V54" s="26"/>
      <c r="W54" s="23"/>
      <c r="AA54" s="26"/>
      <c r="AB54" s="23"/>
      <c r="AF54" s="26"/>
      <c r="AG54" s="23"/>
      <c r="AI54" s="237"/>
      <c r="AK54" s="26"/>
      <c r="AL54" s="23"/>
      <c r="AM54" s="24"/>
      <c r="AN54" s="24"/>
      <c r="AP54" s="26"/>
      <c r="AQ54" s="23"/>
      <c r="AR54" s="24"/>
      <c r="AS54" s="24"/>
      <c r="AU54" s="26"/>
      <c r="AV54" s="23"/>
      <c r="AZ54" s="26"/>
      <c r="BA54" s="23"/>
      <c r="BE54" s="26"/>
      <c r="BF54" s="227"/>
      <c r="BJ54" s="226"/>
      <c r="BK54" s="227"/>
      <c r="BO54" s="226"/>
    </row>
    <row r="55" spans="1:67" s="25" customFormat="1" ht="16" hidden="1" x14ac:dyDescent="0.2">
      <c r="A55" s="74"/>
      <c r="B55" s="231"/>
      <c r="C55" s="231"/>
      <c r="D55" s="230"/>
      <c r="E55" s="232"/>
      <c r="F55" s="235"/>
      <c r="G55" s="232"/>
      <c r="L55" s="26"/>
      <c r="M55" s="23"/>
      <c r="Q55" s="26"/>
      <c r="R55" s="23"/>
      <c r="V55" s="26"/>
      <c r="W55" s="23"/>
      <c r="AA55" s="26"/>
      <c r="AB55" s="23"/>
      <c r="AF55" s="26"/>
      <c r="AG55" s="23"/>
      <c r="AI55" s="237"/>
      <c r="AK55" s="26"/>
      <c r="AL55" s="23"/>
      <c r="AM55" s="24"/>
      <c r="AN55" s="24"/>
      <c r="AP55" s="26"/>
      <c r="AQ55" s="23"/>
      <c r="AR55" s="24"/>
      <c r="AS55" s="24"/>
      <c r="AU55" s="26"/>
      <c r="AV55" s="23"/>
      <c r="AZ55" s="26"/>
      <c r="BA55" s="23"/>
      <c r="BE55" s="26"/>
      <c r="BF55" s="227"/>
      <c r="BJ55" s="226"/>
      <c r="BK55" s="227"/>
      <c r="BO55" s="226"/>
    </row>
    <row r="56" spans="1:67" s="25" customFormat="1" ht="16" hidden="1" x14ac:dyDescent="0.2">
      <c r="A56" s="74"/>
      <c r="B56" s="231"/>
      <c r="C56" s="231"/>
      <c r="D56" s="230"/>
      <c r="E56" s="229"/>
      <c r="F56" s="236"/>
      <c r="G56" s="232"/>
      <c r="L56" s="26"/>
      <c r="M56" s="23"/>
      <c r="Q56" s="26"/>
      <c r="R56" s="23"/>
      <c r="V56" s="26"/>
      <c r="W56" s="23"/>
      <c r="AA56" s="26"/>
      <c r="AB56" s="23"/>
      <c r="AF56" s="26"/>
      <c r="AG56" s="23"/>
      <c r="AK56" s="26"/>
      <c r="AL56" s="23"/>
      <c r="AM56" s="24"/>
      <c r="AN56" s="24"/>
      <c r="AP56" s="26"/>
      <c r="AQ56" s="23"/>
      <c r="AR56" s="24"/>
      <c r="AS56" s="24"/>
      <c r="AU56" s="26"/>
      <c r="AV56" s="23"/>
      <c r="AZ56" s="26"/>
      <c r="BA56" s="23"/>
      <c r="BE56" s="26"/>
      <c r="BF56" s="227"/>
      <c r="BJ56" s="226"/>
      <c r="BK56" s="227"/>
      <c r="BO56" s="226"/>
    </row>
    <row r="57" spans="1:67" s="25" customFormat="1" ht="16" hidden="1" x14ac:dyDescent="0.2">
      <c r="A57" s="74"/>
      <c r="B57" s="231"/>
      <c r="C57" s="231"/>
      <c r="D57" s="230"/>
      <c r="E57" s="232"/>
      <c r="F57" s="235"/>
      <c r="G57" s="232"/>
      <c r="L57" s="26"/>
      <c r="M57" s="23"/>
      <c r="Q57" s="26"/>
      <c r="R57" s="23"/>
      <c r="V57" s="26"/>
      <c r="W57" s="23"/>
      <c r="AA57" s="26"/>
      <c r="AB57" s="23"/>
      <c r="AF57" s="26"/>
      <c r="AG57" s="23"/>
      <c r="AK57" s="26"/>
      <c r="AL57" s="23"/>
      <c r="AM57" s="24"/>
      <c r="AN57" s="24"/>
      <c r="AP57" s="26"/>
      <c r="AQ57" s="23"/>
      <c r="AU57" s="26"/>
      <c r="AV57" s="23"/>
      <c r="AZ57" s="26"/>
      <c r="BA57" s="23"/>
      <c r="BE57" s="26"/>
      <c r="BF57" s="227"/>
      <c r="BJ57" s="226"/>
      <c r="BK57" s="227"/>
      <c r="BO57" s="226"/>
    </row>
    <row r="58" spans="1:67" s="25" customFormat="1" ht="16" hidden="1" x14ac:dyDescent="0.2">
      <c r="A58" s="74"/>
      <c r="B58" s="231"/>
      <c r="C58" s="231"/>
      <c r="D58" s="230"/>
      <c r="E58" s="232"/>
      <c r="F58" s="235"/>
      <c r="G58" s="232"/>
      <c r="L58" s="26"/>
      <c r="M58" s="23"/>
      <c r="Q58" s="26"/>
      <c r="R58" s="23"/>
      <c r="V58" s="26"/>
      <c r="W58" s="23"/>
      <c r="AA58" s="26"/>
      <c r="AB58" s="23"/>
      <c r="AF58" s="26"/>
      <c r="AG58" s="23"/>
      <c r="AK58" s="26"/>
      <c r="AL58" s="23"/>
      <c r="AM58" s="24"/>
      <c r="AN58" s="24"/>
      <c r="AP58" s="26"/>
      <c r="AQ58" s="23"/>
      <c r="AU58" s="26"/>
      <c r="AV58" s="23"/>
      <c r="AZ58" s="26"/>
      <c r="BA58" s="23"/>
      <c r="BE58" s="26"/>
      <c r="BF58" s="227"/>
      <c r="BJ58" s="226"/>
      <c r="BK58" s="227"/>
      <c r="BO58" s="226"/>
    </row>
    <row r="59" spans="1:67" s="25" customFormat="1" ht="16" hidden="1" x14ac:dyDescent="0.2">
      <c r="A59" s="74"/>
      <c r="B59" s="231"/>
      <c r="C59" s="231"/>
      <c r="D59" s="230"/>
      <c r="E59" s="232"/>
      <c r="F59" s="235"/>
      <c r="G59" s="232"/>
      <c r="L59" s="26"/>
      <c r="M59" s="23"/>
      <c r="Q59" s="26"/>
      <c r="R59" s="23"/>
      <c r="V59" s="26"/>
      <c r="W59" s="23"/>
      <c r="AA59" s="26"/>
      <c r="AB59" s="23"/>
      <c r="AF59" s="26"/>
      <c r="AG59" s="23"/>
      <c r="AK59" s="26"/>
      <c r="AL59" s="23"/>
      <c r="AM59" s="24"/>
      <c r="AN59" s="24"/>
      <c r="AP59" s="26"/>
      <c r="AQ59" s="23"/>
      <c r="AR59" s="24"/>
      <c r="AS59" s="24"/>
      <c r="AU59" s="26"/>
      <c r="AV59" s="23"/>
      <c r="AZ59" s="26"/>
      <c r="BA59" s="23"/>
      <c r="BE59" s="26"/>
      <c r="BF59" s="227"/>
      <c r="BJ59" s="226"/>
      <c r="BK59" s="227"/>
      <c r="BO59" s="226"/>
    </row>
    <row r="60" spans="1:67" s="25" customFormat="1" ht="16" hidden="1" x14ac:dyDescent="0.2">
      <c r="A60" s="74"/>
      <c r="B60" s="231"/>
      <c r="C60" s="231"/>
      <c r="D60" s="230"/>
      <c r="E60" s="232"/>
      <c r="F60" s="235"/>
      <c r="G60" s="232"/>
      <c r="L60" s="26"/>
      <c r="M60" s="23"/>
      <c r="Q60" s="26"/>
      <c r="R60" s="23"/>
      <c r="V60" s="26"/>
      <c r="W60" s="23"/>
      <c r="AA60" s="26"/>
      <c r="AB60" s="23"/>
      <c r="AF60" s="26"/>
      <c r="AG60" s="23"/>
      <c r="AK60" s="26"/>
      <c r="AL60" s="23"/>
      <c r="AM60" s="24"/>
      <c r="AN60" s="24"/>
      <c r="AP60" s="26"/>
      <c r="AQ60" s="23"/>
      <c r="AR60" s="24"/>
      <c r="AS60" s="24"/>
      <c r="AU60" s="26"/>
      <c r="AV60" s="23"/>
      <c r="AZ60" s="26"/>
      <c r="BA60" s="23"/>
      <c r="BE60" s="26"/>
      <c r="BF60" s="227"/>
      <c r="BJ60" s="226"/>
      <c r="BK60" s="227"/>
      <c r="BO60" s="226"/>
    </row>
    <row r="61" spans="1:67" s="25" customFormat="1" ht="16" hidden="1" x14ac:dyDescent="0.2">
      <c r="A61" s="74"/>
      <c r="B61" s="231"/>
      <c r="C61" s="231"/>
      <c r="D61" s="230"/>
      <c r="E61" s="232"/>
      <c r="F61" s="235"/>
      <c r="G61" s="232"/>
      <c r="L61" s="26"/>
      <c r="M61" s="23"/>
      <c r="Q61" s="26"/>
      <c r="R61" s="23"/>
      <c r="V61" s="26"/>
      <c r="W61" s="23"/>
      <c r="AA61" s="26"/>
      <c r="AB61" s="23"/>
      <c r="AF61" s="26"/>
      <c r="AG61" s="23"/>
      <c r="AK61" s="26"/>
      <c r="AL61" s="23"/>
      <c r="AM61" s="24"/>
      <c r="AN61" s="24"/>
      <c r="AP61" s="26"/>
      <c r="AQ61" s="23"/>
      <c r="AR61" s="24"/>
      <c r="AS61" s="24"/>
      <c r="AU61" s="26"/>
      <c r="AV61" s="23"/>
      <c r="AZ61" s="26"/>
      <c r="BA61" s="23"/>
      <c r="BE61" s="26"/>
      <c r="BF61" s="227"/>
      <c r="BJ61" s="226"/>
      <c r="BK61" s="227"/>
      <c r="BO61" s="226"/>
    </row>
    <row r="62" spans="1:67" s="25" customFormat="1" ht="16" hidden="1" x14ac:dyDescent="0.2">
      <c r="A62" s="74"/>
      <c r="B62" s="231"/>
      <c r="C62" s="231"/>
      <c r="D62" s="230"/>
      <c r="E62" s="232"/>
      <c r="F62" s="235"/>
      <c r="G62" s="232"/>
      <c r="L62" s="26"/>
      <c r="M62" s="23"/>
      <c r="Q62" s="26"/>
      <c r="R62" s="23"/>
      <c r="V62" s="26"/>
      <c r="W62" s="23"/>
      <c r="AA62" s="26"/>
      <c r="AB62" s="23"/>
      <c r="AF62" s="26"/>
      <c r="AG62" s="23"/>
      <c r="AK62" s="26"/>
      <c r="AL62" s="23"/>
      <c r="AM62" s="24"/>
      <c r="AN62" s="24"/>
      <c r="AP62" s="26"/>
      <c r="AQ62" s="23"/>
      <c r="AR62" s="24"/>
      <c r="AS62" s="24"/>
      <c r="AU62" s="26"/>
      <c r="AV62" s="23"/>
      <c r="AZ62" s="26"/>
      <c r="BA62" s="23"/>
      <c r="BE62" s="26"/>
      <c r="BF62" s="227"/>
      <c r="BJ62" s="226"/>
      <c r="BK62" s="227"/>
      <c r="BO62" s="226"/>
    </row>
    <row r="63" spans="1:67" s="25" customFormat="1" ht="16" hidden="1" x14ac:dyDescent="0.2">
      <c r="A63" s="74"/>
      <c r="B63" s="231"/>
      <c r="C63" s="231"/>
      <c r="D63" s="230"/>
      <c r="E63" s="232"/>
      <c r="F63" s="235"/>
      <c r="G63" s="232"/>
      <c r="L63" s="26"/>
      <c r="M63" s="23"/>
      <c r="Q63" s="26"/>
      <c r="R63" s="23"/>
      <c r="V63" s="26"/>
      <c r="W63" s="23"/>
      <c r="AA63" s="26"/>
      <c r="AB63" s="23"/>
      <c r="AF63" s="26"/>
      <c r="AG63" s="23"/>
      <c r="AK63" s="26"/>
      <c r="AL63" s="23"/>
      <c r="AM63" s="24"/>
      <c r="AN63" s="24"/>
      <c r="AP63" s="26"/>
      <c r="AQ63" s="23"/>
      <c r="AR63" s="24"/>
      <c r="AS63" s="24"/>
      <c r="AU63" s="26"/>
      <c r="AV63" s="23"/>
      <c r="AZ63" s="26"/>
      <c r="BA63" s="23"/>
      <c r="BE63" s="26"/>
      <c r="BF63" s="227"/>
      <c r="BJ63" s="226"/>
      <c r="BK63" s="227"/>
      <c r="BO63" s="226"/>
    </row>
    <row r="64" spans="1:67" s="25" customFormat="1" ht="16" hidden="1" x14ac:dyDescent="0.2">
      <c r="A64" s="74"/>
      <c r="B64" s="231"/>
      <c r="C64" s="231"/>
      <c r="D64" s="230"/>
      <c r="E64" s="232"/>
      <c r="F64" s="235"/>
      <c r="G64" s="232"/>
      <c r="L64" s="26"/>
      <c r="M64" s="23"/>
      <c r="Q64" s="26"/>
      <c r="R64" s="23"/>
      <c r="V64" s="26"/>
      <c r="W64" s="23"/>
      <c r="AA64" s="26"/>
      <c r="AB64" s="23"/>
      <c r="AF64" s="26"/>
      <c r="AG64" s="23"/>
      <c r="AK64" s="26"/>
      <c r="AL64" s="23"/>
      <c r="AM64" s="24"/>
      <c r="AN64" s="24"/>
      <c r="AP64" s="26"/>
      <c r="AQ64" s="23"/>
      <c r="AR64" s="24"/>
      <c r="AS64" s="24"/>
      <c r="AU64" s="26"/>
      <c r="AV64" s="23"/>
      <c r="AZ64" s="26"/>
      <c r="BA64" s="23"/>
      <c r="BE64" s="26"/>
      <c r="BF64" s="227"/>
      <c r="BJ64" s="226"/>
      <c r="BK64" s="227"/>
      <c r="BO64" s="226"/>
    </row>
    <row r="65" spans="1:67" s="25" customFormat="1" ht="16" hidden="1" x14ac:dyDescent="0.2">
      <c r="A65" s="74"/>
      <c r="B65" s="231"/>
      <c r="C65" s="231"/>
      <c r="D65" s="230"/>
      <c r="E65" s="232"/>
      <c r="F65" s="235"/>
      <c r="G65" s="232"/>
      <c r="L65" s="26"/>
      <c r="M65" s="23"/>
      <c r="Q65" s="26"/>
      <c r="R65" s="23"/>
      <c r="V65" s="26"/>
      <c r="W65" s="23"/>
      <c r="AA65" s="26"/>
      <c r="AB65" s="23"/>
      <c r="AF65" s="26"/>
      <c r="AG65" s="23"/>
      <c r="AK65" s="26"/>
      <c r="AL65" s="23"/>
      <c r="AM65" s="24"/>
      <c r="AN65" s="24"/>
      <c r="AP65" s="26"/>
      <c r="AQ65" s="23"/>
      <c r="AR65" s="24"/>
      <c r="AS65" s="24"/>
      <c r="AU65" s="26"/>
      <c r="AV65" s="23"/>
      <c r="AZ65" s="26"/>
      <c r="BA65" s="23"/>
      <c r="BE65" s="26"/>
      <c r="BF65" s="227"/>
      <c r="BJ65" s="226"/>
      <c r="BK65" s="227"/>
      <c r="BO65" s="226"/>
    </row>
    <row r="66" spans="1:67" s="25" customFormat="1" ht="16" hidden="1" x14ac:dyDescent="0.2">
      <c r="A66" s="74"/>
      <c r="B66" s="231"/>
      <c r="C66" s="231"/>
      <c r="D66" s="230"/>
      <c r="E66" s="232"/>
      <c r="F66" s="235"/>
      <c r="G66" s="232"/>
      <c r="L66" s="26"/>
      <c r="M66" s="23"/>
      <c r="Q66" s="26"/>
      <c r="R66" s="23"/>
      <c r="V66" s="26"/>
      <c r="W66" s="23"/>
      <c r="AA66" s="26"/>
      <c r="AB66" s="23"/>
      <c r="AF66" s="26"/>
      <c r="AG66" s="23"/>
      <c r="AK66" s="26"/>
      <c r="AL66" s="23"/>
      <c r="AM66" s="24"/>
      <c r="AN66" s="24"/>
      <c r="AP66" s="26"/>
      <c r="AQ66" s="23"/>
      <c r="AR66" s="24"/>
      <c r="AS66" s="24"/>
      <c r="AU66" s="26"/>
      <c r="AV66" s="23"/>
      <c r="AZ66" s="26"/>
      <c r="BA66" s="23"/>
      <c r="BE66" s="26"/>
      <c r="BF66" s="227"/>
      <c r="BJ66" s="226"/>
      <c r="BK66" s="227"/>
      <c r="BO66" s="226"/>
    </row>
    <row r="67" spans="1:67" s="25" customFormat="1" ht="16" hidden="1" x14ac:dyDescent="0.2">
      <c r="A67" s="74"/>
      <c r="B67" s="231"/>
      <c r="C67" s="231"/>
      <c r="D67" s="230"/>
      <c r="E67" s="232"/>
      <c r="F67" s="235"/>
      <c r="G67" s="232"/>
      <c r="L67" s="26"/>
      <c r="M67" s="23"/>
      <c r="N67" s="24"/>
      <c r="O67" s="24"/>
      <c r="Q67" s="26"/>
      <c r="R67" s="23"/>
      <c r="V67" s="26"/>
      <c r="W67" s="23"/>
      <c r="AA67" s="26"/>
      <c r="AB67" s="23"/>
      <c r="AF67" s="26"/>
      <c r="AG67" s="23"/>
      <c r="AK67" s="26"/>
      <c r="AL67" s="23"/>
      <c r="AP67" s="26"/>
      <c r="AQ67" s="23"/>
      <c r="AU67" s="26"/>
      <c r="AV67" s="23"/>
      <c r="AZ67" s="26"/>
      <c r="BA67" s="23"/>
      <c r="BE67" s="26"/>
      <c r="BF67" s="227"/>
      <c r="BJ67" s="226"/>
      <c r="BK67" s="227"/>
      <c r="BO67" s="226"/>
    </row>
    <row r="68" spans="1:67" s="25" customFormat="1" ht="16" hidden="1" x14ac:dyDescent="0.2">
      <c r="A68" s="74"/>
      <c r="B68" s="231"/>
      <c r="C68" s="231"/>
      <c r="D68" s="230"/>
      <c r="E68" s="232"/>
      <c r="F68" s="235"/>
      <c r="G68" s="232"/>
      <c r="L68" s="26"/>
      <c r="M68" s="23"/>
      <c r="N68" s="24"/>
      <c r="O68" s="24"/>
      <c r="Q68" s="26"/>
      <c r="R68" s="23"/>
      <c r="V68" s="26"/>
      <c r="W68" s="23"/>
      <c r="AA68" s="26"/>
      <c r="AB68" s="23"/>
      <c r="AF68" s="26"/>
      <c r="AG68" s="23"/>
      <c r="AK68" s="26"/>
      <c r="AL68" s="23"/>
      <c r="AP68" s="26"/>
      <c r="AQ68" s="23"/>
      <c r="AU68" s="26"/>
      <c r="AV68" s="23"/>
      <c r="AZ68" s="26"/>
      <c r="BA68" s="23"/>
      <c r="BE68" s="26"/>
      <c r="BF68" s="227"/>
      <c r="BJ68" s="226"/>
      <c r="BK68" s="227"/>
      <c r="BO68" s="226"/>
    </row>
    <row r="69" spans="1:67" s="25" customFormat="1" ht="16" hidden="1" x14ac:dyDescent="0.2">
      <c r="A69" s="74"/>
      <c r="B69" s="231"/>
      <c r="C69" s="231"/>
      <c r="D69" s="230"/>
      <c r="E69" s="232"/>
      <c r="F69" s="235"/>
      <c r="G69" s="232"/>
      <c r="L69" s="26"/>
      <c r="M69" s="23"/>
      <c r="N69" s="24"/>
      <c r="O69" s="24"/>
      <c r="Q69" s="26"/>
      <c r="R69" s="23"/>
      <c r="V69" s="26"/>
      <c r="W69" s="23"/>
      <c r="AA69" s="26"/>
      <c r="AB69" s="23"/>
      <c r="AF69" s="26"/>
      <c r="AG69" s="23"/>
      <c r="AK69" s="26"/>
      <c r="AL69" s="23"/>
      <c r="AP69" s="26"/>
      <c r="AQ69" s="23"/>
      <c r="AU69" s="26"/>
      <c r="AV69" s="23"/>
      <c r="AZ69" s="26"/>
      <c r="BA69" s="23"/>
      <c r="BE69" s="26"/>
      <c r="BF69" s="227"/>
      <c r="BJ69" s="226"/>
      <c r="BK69" s="227"/>
      <c r="BO69" s="226"/>
    </row>
    <row r="70" spans="1:67" s="25" customFormat="1" ht="16" hidden="1" x14ac:dyDescent="0.2">
      <c r="A70" s="74"/>
      <c r="B70" s="231"/>
      <c r="C70" s="231"/>
      <c r="D70" s="230"/>
      <c r="E70" s="234"/>
      <c r="F70" s="233"/>
      <c r="G70" s="232"/>
      <c r="L70" s="26"/>
      <c r="M70" s="23"/>
      <c r="N70" s="24"/>
      <c r="O70" s="24"/>
      <c r="Q70" s="26"/>
      <c r="R70" s="23"/>
      <c r="V70" s="26"/>
      <c r="W70" s="23"/>
      <c r="AA70" s="26"/>
      <c r="AB70" s="23"/>
      <c r="AF70" s="26"/>
      <c r="AG70" s="23"/>
      <c r="AK70" s="26"/>
      <c r="AL70" s="23"/>
      <c r="AP70" s="26"/>
      <c r="AQ70" s="23"/>
      <c r="AU70" s="26"/>
      <c r="AV70" s="23"/>
      <c r="AZ70" s="26"/>
      <c r="BA70" s="23"/>
      <c r="BE70" s="26"/>
      <c r="BF70" s="227"/>
      <c r="BJ70" s="226"/>
      <c r="BK70" s="227"/>
      <c r="BO70" s="226"/>
    </row>
    <row r="71" spans="1:67" s="25" customFormat="1" ht="16" hidden="1" x14ac:dyDescent="0.2">
      <c r="A71" s="74"/>
      <c r="B71" s="231"/>
      <c r="C71" s="231"/>
      <c r="D71" s="230"/>
      <c r="E71" s="229"/>
      <c r="F71" s="229"/>
      <c r="G71" s="229"/>
      <c r="L71" s="26"/>
      <c r="M71" s="23"/>
      <c r="Q71" s="26"/>
      <c r="R71" s="23"/>
      <c r="V71" s="26"/>
      <c r="W71" s="23"/>
      <c r="AA71" s="26"/>
      <c r="AB71" s="23"/>
      <c r="AF71" s="26"/>
      <c r="AG71" s="23"/>
      <c r="AK71" s="26"/>
      <c r="AL71" s="23"/>
      <c r="AP71" s="26"/>
      <c r="AQ71" s="23"/>
      <c r="AU71" s="26"/>
      <c r="AV71" s="23"/>
      <c r="AW71" s="24"/>
      <c r="AX71" s="24"/>
      <c r="AZ71" s="26"/>
      <c r="BA71" s="23"/>
      <c r="BE71" s="26"/>
      <c r="BF71" s="227"/>
      <c r="BJ71" s="226"/>
      <c r="BK71" s="227"/>
      <c r="BO71" s="226"/>
    </row>
    <row r="72" spans="1:67" s="25" customFormat="1" ht="16" hidden="1" x14ac:dyDescent="0.2">
      <c r="A72" s="74"/>
      <c r="B72" s="231"/>
      <c r="C72" s="231"/>
      <c r="D72" s="230"/>
      <c r="E72" s="229"/>
      <c r="F72" s="229"/>
      <c r="G72" s="229"/>
      <c r="L72" s="26"/>
      <c r="M72" s="23"/>
      <c r="Q72" s="26"/>
      <c r="R72" s="23"/>
      <c r="V72" s="26"/>
      <c r="W72" s="23"/>
      <c r="AA72" s="26"/>
      <c r="AB72" s="23"/>
      <c r="AF72" s="26"/>
      <c r="AG72" s="23"/>
      <c r="AK72" s="26"/>
      <c r="AL72" s="23"/>
      <c r="AP72" s="26"/>
      <c r="AQ72" s="23"/>
      <c r="AU72" s="26"/>
      <c r="AV72" s="23"/>
      <c r="AZ72" s="26"/>
      <c r="BA72" s="23"/>
      <c r="BB72" s="24"/>
      <c r="BC72" s="24"/>
      <c r="BE72" s="26"/>
      <c r="BF72" s="227"/>
      <c r="BJ72" s="226"/>
      <c r="BK72" s="227"/>
      <c r="BO72" s="226"/>
    </row>
    <row r="73" spans="1:67" s="25" customFormat="1" ht="16" hidden="1" x14ac:dyDescent="0.2">
      <c r="A73" s="74"/>
      <c r="B73" s="231"/>
      <c r="C73" s="231"/>
      <c r="D73" s="230"/>
      <c r="E73" s="229"/>
      <c r="F73" s="229"/>
      <c r="G73" s="229"/>
      <c r="L73" s="26"/>
      <c r="M73" s="23"/>
      <c r="Q73" s="26"/>
      <c r="R73" s="23"/>
      <c r="V73" s="26"/>
      <c r="W73" s="23"/>
      <c r="AA73" s="26"/>
      <c r="AB73" s="23"/>
      <c r="AF73" s="26"/>
      <c r="AG73" s="23"/>
      <c r="AK73" s="26"/>
      <c r="AL73" s="23"/>
      <c r="AP73" s="26"/>
      <c r="AQ73" s="23"/>
      <c r="AU73" s="26"/>
      <c r="AV73" s="23"/>
      <c r="AZ73" s="26"/>
      <c r="BA73" s="23"/>
      <c r="BB73" s="24"/>
      <c r="BC73" s="24"/>
      <c r="BE73" s="26"/>
      <c r="BF73" s="227"/>
      <c r="BJ73" s="226"/>
      <c r="BK73" s="227"/>
      <c r="BO73" s="226"/>
    </row>
    <row r="74" spans="1:67" s="25" customFormat="1" ht="16" hidden="1" x14ac:dyDescent="0.2">
      <c r="D74" s="228"/>
      <c r="E74" s="228"/>
      <c r="F74" s="228"/>
      <c r="G74" s="228"/>
      <c r="H74" s="23"/>
      <c r="L74" s="26"/>
      <c r="M74" s="23"/>
      <c r="R74" s="227"/>
      <c r="W74" s="227"/>
      <c r="AA74" s="226"/>
      <c r="AB74" s="227"/>
      <c r="AF74" s="226"/>
      <c r="AG74" s="227"/>
      <c r="AK74" s="226"/>
      <c r="AL74" s="227"/>
      <c r="AP74" s="226"/>
      <c r="AQ74" s="227"/>
      <c r="AU74" s="226"/>
      <c r="AV74" s="227"/>
      <c r="AZ74" s="226"/>
      <c r="BA74" s="227"/>
      <c r="BE74" s="226"/>
      <c r="BF74" s="227"/>
      <c r="BJ74" s="226"/>
      <c r="BK74" s="227"/>
      <c r="BO74" s="226"/>
    </row>
    <row r="75" spans="1:67" s="25" customFormat="1" ht="16" hidden="1" x14ac:dyDescent="0.2">
      <c r="D75" s="228"/>
      <c r="E75" s="228"/>
      <c r="F75" s="228"/>
      <c r="G75" s="228"/>
      <c r="H75" s="23"/>
      <c r="L75" s="26"/>
      <c r="M75" s="23"/>
      <c r="R75" s="227"/>
      <c r="W75" s="227"/>
      <c r="AA75" s="226"/>
      <c r="AB75" s="227"/>
      <c r="AF75" s="226"/>
      <c r="AG75" s="227"/>
      <c r="AK75" s="226"/>
      <c r="AL75" s="227"/>
      <c r="AP75" s="226"/>
      <c r="AQ75" s="227"/>
      <c r="AU75" s="226"/>
      <c r="AV75" s="227"/>
      <c r="AZ75" s="226"/>
      <c r="BA75" s="227"/>
      <c r="BE75" s="226"/>
      <c r="BF75" s="227"/>
      <c r="BJ75" s="226"/>
      <c r="BK75" s="227"/>
      <c r="BO75" s="226"/>
    </row>
    <row r="76" spans="1:67" s="25" customFormat="1" ht="16" hidden="1" x14ac:dyDescent="0.2">
      <c r="D76" s="228"/>
      <c r="E76" s="228"/>
      <c r="F76" s="228"/>
      <c r="G76" s="228"/>
      <c r="H76" s="23"/>
      <c r="L76" s="26"/>
      <c r="M76" s="23"/>
      <c r="R76" s="227"/>
      <c r="W76" s="227"/>
      <c r="AA76" s="226"/>
      <c r="AB76" s="227"/>
      <c r="AF76" s="226"/>
      <c r="AG76" s="227"/>
      <c r="AK76" s="226"/>
      <c r="AL76" s="227"/>
      <c r="AP76" s="226"/>
      <c r="AQ76" s="227"/>
      <c r="AU76" s="226"/>
      <c r="AV76" s="227"/>
      <c r="AZ76" s="226"/>
      <c r="BA76" s="227"/>
      <c r="BE76" s="226"/>
      <c r="BF76" s="227"/>
      <c r="BJ76" s="226"/>
      <c r="BK76" s="227"/>
      <c r="BO76" s="226"/>
    </row>
    <row r="77" spans="1:67" s="25" customFormat="1" ht="16" hidden="1" x14ac:dyDescent="0.2">
      <c r="D77" s="228"/>
      <c r="E77" s="228"/>
      <c r="F77" s="228"/>
      <c r="G77" s="228"/>
      <c r="H77" s="23"/>
      <c r="L77" s="26"/>
      <c r="M77" s="23"/>
      <c r="R77" s="227"/>
      <c r="W77" s="227"/>
      <c r="AA77" s="226"/>
      <c r="AB77" s="227"/>
      <c r="AF77" s="226"/>
      <c r="AG77" s="227"/>
      <c r="AK77" s="226"/>
      <c r="AL77" s="227"/>
      <c r="AP77" s="226"/>
      <c r="AQ77" s="227"/>
      <c r="AU77" s="226"/>
      <c r="AV77" s="227"/>
      <c r="AZ77" s="226"/>
      <c r="BA77" s="227"/>
      <c r="BE77" s="226"/>
      <c r="BF77" s="227"/>
      <c r="BJ77" s="226"/>
      <c r="BK77" s="227"/>
      <c r="BO77" s="226"/>
    </row>
    <row r="78" spans="1:67" s="25" customFormat="1" ht="16" hidden="1" x14ac:dyDescent="0.2">
      <c r="D78" s="228"/>
      <c r="E78" s="228"/>
      <c r="F78" s="228"/>
      <c r="G78" s="228"/>
      <c r="H78" s="23"/>
      <c r="L78" s="26"/>
      <c r="M78" s="23"/>
      <c r="R78" s="227"/>
      <c r="W78" s="227"/>
      <c r="AA78" s="226"/>
      <c r="AB78" s="227"/>
      <c r="AF78" s="226"/>
      <c r="AG78" s="227"/>
      <c r="AK78" s="226"/>
      <c r="AL78" s="227"/>
      <c r="AP78" s="226"/>
      <c r="AQ78" s="227"/>
      <c r="AU78" s="226"/>
      <c r="AV78" s="227"/>
      <c r="AZ78" s="226"/>
      <c r="BA78" s="227"/>
      <c r="BE78" s="226"/>
      <c r="BF78" s="227"/>
      <c r="BJ78" s="226"/>
      <c r="BK78" s="227"/>
      <c r="BO78" s="226"/>
    </row>
    <row r="79" spans="1:67" s="25" customFormat="1" ht="16" hidden="1" x14ac:dyDescent="0.2">
      <c r="D79" s="228"/>
      <c r="E79" s="228"/>
      <c r="F79" s="228"/>
      <c r="G79" s="228"/>
      <c r="H79" s="23"/>
      <c r="L79" s="26"/>
      <c r="M79" s="23"/>
      <c r="R79" s="227"/>
      <c r="W79" s="227"/>
      <c r="AA79" s="226"/>
      <c r="AB79" s="227"/>
      <c r="AF79" s="226"/>
      <c r="AG79" s="227"/>
      <c r="AK79" s="226"/>
      <c r="AL79" s="227"/>
      <c r="AP79" s="226"/>
      <c r="AQ79" s="227"/>
      <c r="AU79" s="226"/>
      <c r="AV79" s="227"/>
      <c r="AZ79" s="226"/>
      <c r="BA79" s="227"/>
      <c r="BE79" s="226"/>
      <c r="BF79" s="227"/>
      <c r="BJ79" s="226"/>
      <c r="BK79" s="227"/>
      <c r="BO79" s="226"/>
    </row>
    <row r="80" spans="1:67" s="25" customFormat="1" ht="16" hidden="1" x14ac:dyDescent="0.2">
      <c r="D80" s="228"/>
      <c r="E80" s="228"/>
      <c r="F80" s="228"/>
      <c r="G80" s="228"/>
      <c r="H80" s="23"/>
      <c r="L80" s="26"/>
      <c r="M80" s="23"/>
      <c r="R80" s="227"/>
      <c r="W80" s="227"/>
      <c r="AA80" s="226"/>
      <c r="AB80" s="227"/>
      <c r="AF80" s="226"/>
      <c r="AG80" s="227"/>
      <c r="AK80" s="226"/>
      <c r="AL80" s="227"/>
      <c r="AP80" s="226"/>
      <c r="AQ80" s="227"/>
      <c r="AU80" s="226"/>
      <c r="AV80" s="227"/>
      <c r="AZ80" s="226"/>
      <c r="BA80" s="227"/>
      <c r="BE80" s="226"/>
      <c r="BF80" s="227"/>
      <c r="BJ80" s="226"/>
      <c r="BK80" s="227"/>
      <c r="BO80" s="226"/>
    </row>
    <row r="81" spans="4:67" s="25" customFormat="1" ht="16" hidden="1" x14ac:dyDescent="0.2">
      <c r="D81" s="228"/>
      <c r="E81" s="228"/>
      <c r="F81" s="228"/>
      <c r="G81" s="228"/>
      <c r="H81" s="23"/>
      <c r="L81" s="26"/>
      <c r="M81" s="23"/>
      <c r="R81" s="227"/>
      <c r="W81" s="227"/>
      <c r="AA81" s="226"/>
      <c r="AB81" s="227"/>
      <c r="AF81" s="226"/>
      <c r="AG81" s="227"/>
      <c r="AK81" s="226"/>
      <c r="AL81" s="227"/>
      <c r="AP81" s="226"/>
      <c r="AQ81" s="227"/>
      <c r="AU81" s="226"/>
      <c r="AV81" s="227"/>
      <c r="AZ81" s="226"/>
      <c r="BA81" s="227"/>
      <c r="BE81" s="226"/>
      <c r="BF81" s="227"/>
      <c r="BJ81" s="226"/>
      <c r="BK81" s="227"/>
      <c r="BO81" s="226"/>
    </row>
    <row r="82" spans="4:67" s="25" customFormat="1" ht="16" hidden="1" x14ac:dyDescent="0.2">
      <c r="D82" s="228"/>
      <c r="E82" s="228"/>
      <c r="F82" s="228"/>
      <c r="G82" s="228"/>
      <c r="H82" s="23"/>
      <c r="L82" s="26"/>
      <c r="M82" s="23"/>
      <c r="R82" s="227"/>
      <c r="W82" s="227"/>
      <c r="AA82" s="226"/>
      <c r="AB82" s="227"/>
      <c r="AF82" s="226"/>
      <c r="AG82" s="227"/>
      <c r="AK82" s="226"/>
      <c r="AL82" s="227"/>
      <c r="AP82" s="226"/>
      <c r="AQ82" s="227"/>
      <c r="AU82" s="226"/>
      <c r="AV82" s="227"/>
      <c r="AZ82" s="226"/>
      <c r="BA82" s="227"/>
      <c r="BE82" s="226"/>
      <c r="BF82" s="227"/>
      <c r="BJ82" s="226"/>
      <c r="BK82" s="227"/>
      <c r="BO82" s="226"/>
    </row>
    <row r="83" spans="4:67" s="25" customFormat="1" ht="16" hidden="1" x14ac:dyDescent="0.2">
      <c r="D83" s="228"/>
      <c r="E83" s="228"/>
      <c r="F83" s="228"/>
      <c r="G83" s="228"/>
      <c r="H83" s="23"/>
      <c r="L83" s="26"/>
      <c r="M83" s="23"/>
      <c r="R83" s="227"/>
      <c r="W83" s="227"/>
      <c r="AA83" s="226"/>
      <c r="AB83" s="227"/>
      <c r="AF83" s="226"/>
      <c r="AG83" s="227"/>
      <c r="AK83" s="226"/>
      <c r="AL83" s="227"/>
      <c r="AP83" s="226"/>
      <c r="AQ83" s="227"/>
      <c r="AU83" s="226"/>
      <c r="AV83" s="227"/>
      <c r="AZ83" s="226"/>
      <c r="BA83" s="227"/>
      <c r="BE83" s="226"/>
      <c r="BF83" s="227"/>
      <c r="BJ83" s="226"/>
      <c r="BK83" s="227"/>
      <c r="BO83" s="226"/>
    </row>
    <row r="84" spans="4:67" s="25" customFormat="1" ht="16" hidden="1" x14ac:dyDescent="0.2">
      <c r="D84" s="228"/>
      <c r="E84" s="228"/>
      <c r="F84" s="228"/>
      <c r="G84" s="228"/>
      <c r="H84" s="23"/>
      <c r="L84" s="26"/>
      <c r="M84" s="23"/>
      <c r="R84" s="227"/>
      <c r="W84" s="227"/>
      <c r="AA84" s="226"/>
      <c r="AB84" s="227"/>
      <c r="AF84" s="226"/>
      <c r="AG84" s="227"/>
      <c r="AK84" s="226"/>
      <c r="AL84" s="227"/>
      <c r="AP84" s="226"/>
      <c r="AQ84" s="227"/>
      <c r="AU84" s="226"/>
      <c r="AV84" s="227"/>
      <c r="AZ84" s="226"/>
      <c r="BA84" s="227"/>
      <c r="BE84" s="226"/>
      <c r="BF84" s="227"/>
      <c r="BJ84" s="226"/>
      <c r="BK84" s="227"/>
      <c r="BO84" s="226"/>
    </row>
    <row r="85" spans="4:67" s="25" customFormat="1" ht="16" hidden="1" x14ac:dyDescent="0.2">
      <c r="D85" s="228"/>
      <c r="E85" s="228"/>
      <c r="F85" s="228"/>
      <c r="G85" s="228"/>
      <c r="H85" s="23"/>
      <c r="L85" s="26"/>
      <c r="M85" s="23"/>
      <c r="R85" s="227"/>
      <c r="W85" s="227"/>
      <c r="AA85" s="226"/>
      <c r="AB85" s="227"/>
      <c r="AF85" s="226"/>
      <c r="AG85" s="227"/>
      <c r="AK85" s="226"/>
      <c r="AL85" s="227"/>
      <c r="AP85" s="226"/>
      <c r="AQ85" s="227"/>
      <c r="AU85" s="226"/>
      <c r="AV85" s="227"/>
      <c r="AZ85" s="226"/>
      <c r="BA85" s="227"/>
      <c r="BE85" s="226"/>
      <c r="BF85" s="227"/>
      <c r="BJ85" s="226"/>
      <c r="BK85" s="227"/>
      <c r="BO85" s="226"/>
    </row>
    <row r="86" spans="4:67" s="25" customFormat="1" ht="16" hidden="1" x14ac:dyDescent="0.2">
      <c r="D86" s="228"/>
      <c r="E86" s="228"/>
      <c r="F86" s="228"/>
      <c r="G86" s="228"/>
      <c r="H86" s="23"/>
      <c r="L86" s="26"/>
      <c r="M86" s="23"/>
      <c r="R86" s="227"/>
      <c r="W86" s="227"/>
      <c r="AA86" s="226"/>
      <c r="AB86" s="227"/>
      <c r="AF86" s="226"/>
      <c r="AG86" s="227"/>
      <c r="AK86" s="226"/>
      <c r="AL86" s="227"/>
      <c r="AP86" s="226"/>
      <c r="AQ86" s="227"/>
      <c r="AU86" s="226"/>
      <c r="AV86" s="227"/>
      <c r="AZ86" s="226"/>
      <c r="BA86" s="227"/>
      <c r="BE86" s="226"/>
      <c r="BF86" s="227"/>
      <c r="BJ86" s="226"/>
      <c r="BK86" s="227"/>
      <c r="BO86" s="226"/>
    </row>
    <row r="87" spans="4:67" s="25" customFormat="1" ht="16" hidden="1" x14ac:dyDescent="0.2">
      <c r="D87" s="228"/>
      <c r="E87" s="228"/>
      <c r="F87" s="228"/>
      <c r="G87" s="228"/>
      <c r="H87" s="23"/>
      <c r="L87" s="26"/>
      <c r="M87" s="23"/>
      <c r="R87" s="227"/>
      <c r="W87" s="227"/>
      <c r="AA87" s="226"/>
      <c r="AB87" s="227"/>
      <c r="AF87" s="226"/>
      <c r="AG87" s="227"/>
      <c r="AK87" s="226"/>
      <c r="AL87" s="227"/>
      <c r="AP87" s="226"/>
      <c r="AQ87" s="227"/>
      <c r="AU87" s="226"/>
      <c r="AV87" s="227"/>
      <c r="AZ87" s="226"/>
      <c r="BA87" s="227"/>
      <c r="BE87" s="226"/>
      <c r="BF87" s="227"/>
      <c r="BJ87" s="226"/>
      <c r="BK87" s="227"/>
      <c r="BO87" s="226"/>
    </row>
    <row r="88" spans="4:67" s="25" customFormat="1" ht="16" hidden="1" x14ac:dyDescent="0.2">
      <c r="D88" s="228"/>
      <c r="E88" s="228"/>
      <c r="F88" s="228"/>
      <c r="G88" s="228"/>
      <c r="H88" s="23"/>
      <c r="L88" s="26"/>
      <c r="M88" s="23"/>
      <c r="R88" s="227"/>
      <c r="W88" s="227"/>
      <c r="AA88" s="226"/>
      <c r="AB88" s="227"/>
      <c r="AF88" s="226"/>
      <c r="AG88" s="227"/>
      <c r="AK88" s="226"/>
      <c r="AL88" s="227"/>
      <c r="AP88" s="226"/>
      <c r="AQ88" s="227"/>
      <c r="AU88" s="226"/>
      <c r="AV88" s="227"/>
      <c r="AZ88" s="226"/>
      <c r="BA88" s="227"/>
      <c r="BE88" s="226"/>
      <c r="BF88" s="227"/>
      <c r="BJ88" s="226"/>
      <c r="BK88" s="227"/>
      <c r="BO88" s="226"/>
    </row>
    <row r="89" spans="4:67" s="25" customFormat="1" ht="16" hidden="1" x14ac:dyDescent="0.2">
      <c r="D89" s="228"/>
      <c r="E89" s="228"/>
      <c r="F89" s="228"/>
      <c r="G89" s="228"/>
      <c r="H89" s="23"/>
      <c r="L89" s="26"/>
      <c r="M89" s="23"/>
      <c r="R89" s="227"/>
      <c r="W89" s="227"/>
      <c r="AA89" s="226"/>
      <c r="AB89" s="227"/>
      <c r="AF89" s="226"/>
      <c r="AG89" s="227"/>
      <c r="AK89" s="226"/>
      <c r="AL89" s="227"/>
      <c r="AP89" s="226"/>
      <c r="AQ89" s="227"/>
      <c r="AU89" s="226"/>
      <c r="AV89" s="227"/>
      <c r="AZ89" s="226"/>
      <c r="BA89" s="227"/>
      <c r="BE89" s="226"/>
      <c r="BF89" s="227"/>
      <c r="BJ89" s="226"/>
      <c r="BK89" s="227"/>
      <c r="BO89" s="226"/>
    </row>
    <row r="90" spans="4:67" s="25" customFormat="1" ht="16" hidden="1" x14ac:dyDescent="0.2">
      <c r="D90" s="228"/>
      <c r="E90" s="228"/>
      <c r="F90" s="228"/>
      <c r="G90" s="228"/>
      <c r="H90" s="23"/>
      <c r="L90" s="26"/>
      <c r="M90" s="23"/>
      <c r="R90" s="227"/>
      <c r="W90" s="227"/>
      <c r="AA90" s="226"/>
      <c r="AB90" s="227"/>
      <c r="AF90" s="226"/>
      <c r="AG90" s="227"/>
      <c r="AK90" s="226"/>
      <c r="AL90" s="227"/>
      <c r="AP90" s="226"/>
      <c r="AQ90" s="227"/>
      <c r="AU90" s="226"/>
      <c r="AV90" s="227"/>
      <c r="AZ90" s="226"/>
      <c r="BA90" s="227"/>
      <c r="BE90" s="226"/>
      <c r="BF90" s="227"/>
      <c r="BJ90" s="226"/>
      <c r="BK90" s="227"/>
      <c r="BO90" s="226"/>
    </row>
    <row r="91" spans="4:67" s="25" customFormat="1" ht="16" hidden="1" x14ac:dyDescent="0.2">
      <c r="D91" s="228"/>
      <c r="E91" s="228"/>
      <c r="F91" s="228"/>
      <c r="G91" s="228"/>
      <c r="H91" s="23"/>
      <c r="L91" s="26"/>
      <c r="M91" s="23"/>
      <c r="R91" s="227"/>
      <c r="W91" s="227"/>
      <c r="AA91" s="226"/>
      <c r="AB91" s="227"/>
      <c r="AF91" s="226"/>
      <c r="AG91" s="227"/>
      <c r="AK91" s="226"/>
      <c r="AL91" s="227"/>
      <c r="AP91" s="226"/>
      <c r="AQ91" s="227"/>
      <c r="AU91" s="226"/>
      <c r="AV91" s="227"/>
      <c r="AZ91" s="226"/>
      <c r="BA91" s="227"/>
      <c r="BE91" s="226"/>
      <c r="BF91" s="227"/>
      <c r="BJ91" s="226"/>
      <c r="BK91" s="227"/>
      <c r="BO91" s="226"/>
    </row>
    <row r="92" spans="4:67" s="25" customFormat="1" ht="16" hidden="1" x14ac:dyDescent="0.2">
      <c r="D92" s="228"/>
      <c r="E92" s="228"/>
      <c r="F92" s="228"/>
      <c r="G92" s="228"/>
      <c r="H92" s="23"/>
      <c r="L92" s="26"/>
      <c r="M92" s="23"/>
      <c r="R92" s="227"/>
      <c r="W92" s="227"/>
      <c r="AA92" s="226"/>
      <c r="AB92" s="227"/>
      <c r="AF92" s="226"/>
      <c r="AG92" s="227"/>
      <c r="AK92" s="226"/>
      <c r="AL92" s="227"/>
      <c r="AP92" s="226"/>
      <c r="AQ92" s="227"/>
      <c r="AU92" s="226"/>
      <c r="AV92" s="227"/>
      <c r="AZ92" s="226"/>
      <c r="BA92" s="227"/>
      <c r="BE92" s="226"/>
      <c r="BF92" s="227"/>
      <c r="BJ92" s="226"/>
      <c r="BK92" s="227"/>
      <c r="BO92" s="226"/>
    </row>
    <row r="93" spans="4:67" s="25" customFormat="1" ht="16" hidden="1" x14ac:dyDescent="0.2">
      <c r="D93" s="228"/>
      <c r="E93" s="228"/>
      <c r="F93" s="228"/>
      <c r="G93" s="228"/>
      <c r="H93" s="23"/>
      <c r="L93" s="26"/>
      <c r="M93" s="23"/>
      <c r="R93" s="227"/>
      <c r="W93" s="227"/>
      <c r="AA93" s="226"/>
      <c r="AB93" s="227"/>
      <c r="AF93" s="226"/>
      <c r="AG93" s="227"/>
      <c r="AK93" s="226"/>
      <c r="AL93" s="227"/>
      <c r="AP93" s="226"/>
      <c r="AQ93" s="227"/>
      <c r="AU93" s="226"/>
      <c r="AV93" s="227"/>
      <c r="AZ93" s="226"/>
      <c r="BA93" s="227"/>
      <c r="BE93" s="226"/>
      <c r="BF93" s="227"/>
      <c r="BJ93" s="226"/>
      <c r="BK93" s="227"/>
      <c r="BO93" s="226"/>
    </row>
    <row r="94" spans="4:67" s="25" customFormat="1" ht="16" hidden="1" x14ac:dyDescent="0.2">
      <c r="D94" s="228"/>
      <c r="E94" s="228"/>
      <c r="F94" s="228"/>
      <c r="G94" s="228"/>
      <c r="H94" s="23"/>
      <c r="L94" s="26"/>
      <c r="M94" s="23"/>
      <c r="R94" s="227"/>
      <c r="W94" s="227"/>
      <c r="AA94" s="226"/>
      <c r="AB94" s="227"/>
      <c r="AF94" s="226"/>
      <c r="AG94" s="227"/>
      <c r="AK94" s="226"/>
      <c r="AL94" s="227"/>
      <c r="AP94" s="226"/>
      <c r="AQ94" s="227"/>
      <c r="AU94" s="226"/>
      <c r="AV94" s="227"/>
      <c r="AZ94" s="226"/>
      <c r="BA94" s="227"/>
      <c r="BE94" s="226"/>
      <c r="BF94" s="227"/>
      <c r="BJ94" s="226"/>
      <c r="BK94" s="227"/>
      <c r="BO94" s="226"/>
    </row>
    <row r="95" spans="4:67" s="25" customFormat="1" ht="16" hidden="1" x14ac:dyDescent="0.2">
      <c r="D95" s="228"/>
      <c r="E95" s="228"/>
      <c r="F95" s="228"/>
      <c r="G95" s="228"/>
      <c r="H95" s="23"/>
      <c r="L95" s="26"/>
      <c r="M95" s="23"/>
      <c r="R95" s="227"/>
      <c r="W95" s="227"/>
      <c r="AA95" s="226"/>
      <c r="AB95" s="227"/>
      <c r="AF95" s="226"/>
      <c r="AG95" s="227"/>
      <c r="AK95" s="226"/>
      <c r="AL95" s="227"/>
      <c r="AP95" s="226"/>
      <c r="AQ95" s="227"/>
      <c r="AU95" s="226"/>
      <c r="AV95" s="227"/>
      <c r="AZ95" s="226"/>
      <c r="BA95" s="227"/>
      <c r="BE95" s="226"/>
      <c r="BF95" s="227"/>
      <c r="BJ95" s="226"/>
      <c r="BK95" s="227"/>
      <c r="BO95" s="226"/>
    </row>
    <row r="96" spans="4:67" s="25" customFormat="1" ht="16" hidden="1" x14ac:dyDescent="0.2">
      <c r="D96" s="228"/>
      <c r="E96" s="228"/>
      <c r="F96" s="228"/>
      <c r="G96" s="228"/>
      <c r="H96" s="23"/>
      <c r="L96" s="26"/>
      <c r="M96" s="23"/>
      <c r="R96" s="227"/>
      <c r="W96" s="227"/>
      <c r="AA96" s="226"/>
      <c r="AB96" s="227"/>
      <c r="AF96" s="226"/>
      <c r="AG96" s="227"/>
      <c r="AK96" s="226"/>
      <c r="AL96" s="227"/>
      <c r="AP96" s="226"/>
      <c r="AQ96" s="227"/>
      <c r="AU96" s="226"/>
      <c r="AV96" s="227"/>
      <c r="AZ96" s="226"/>
      <c r="BA96" s="227"/>
      <c r="BE96" s="226"/>
      <c r="BF96" s="227"/>
      <c r="BJ96" s="226"/>
      <c r="BK96" s="227"/>
      <c r="BO96" s="226"/>
    </row>
    <row r="97" spans="1:67" s="25" customFormat="1" ht="16" hidden="1" x14ac:dyDescent="0.2">
      <c r="D97" s="228"/>
      <c r="E97" s="228"/>
      <c r="F97" s="228"/>
      <c r="G97" s="228"/>
      <c r="H97" s="23"/>
      <c r="L97" s="26"/>
      <c r="M97" s="23"/>
      <c r="R97" s="227"/>
      <c r="W97" s="227"/>
      <c r="AA97" s="226"/>
      <c r="AB97" s="227"/>
      <c r="AF97" s="226"/>
      <c r="AG97" s="227"/>
      <c r="AK97" s="226"/>
      <c r="AL97" s="227"/>
      <c r="AP97" s="226"/>
      <c r="AQ97" s="227"/>
      <c r="AU97" s="226"/>
      <c r="AV97" s="227"/>
      <c r="AZ97" s="226"/>
      <c r="BA97" s="227"/>
      <c r="BE97" s="226"/>
      <c r="BF97" s="227"/>
      <c r="BJ97" s="226"/>
      <c r="BK97" s="227"/>
      <c r="BO97" s="226"/>
    </row>
    <row r="98" spans="1:67" s="25" customFormat="1" ht="16" hidden="1" x14ac:dyDescent="0.2">
      <c r="D98" s="228"/>
      <c r="E98" s="228"/>
      <c r="F98" s="228"/>
      <c r="G98" s="228"/>
      <c r="H98" s="23"/>
      <c r="L98" s="26"/>
      <c r="M98" s="23"/>
      <c r="R98" s="227"/>
      <c r="W98" s="227"/>
      <c r="AA98" s="226"/>
      <c r="AB98" s="227"/>
      <c r="AF98" s="226"/>
      <c r="AG98" s="227"/>
      <c r="AK98" s="226"/>
      <c r="AL98" s="227"/>
      <c r="AP98" s="226"/>
      <c r="AQ98" s="227"/>
      <c r="AU98" s="226"/>
      <c r="AV98" s="227"/>
      <c r="AZ98" s="226"/>
      <c r="BA98" s="227"/>
      <c r="BE98" s="226"/>
      <c r="BF98" s="227"/>
      <c r="BJ98" s="226"/>
      <c r="BK98" s="227"/>
      <c r="BO98" s="226"/>
    </row>
    <row r="99" spans="1:67" s="25" customFormat="1" ht="16" hidden="1" x14ac:dyDescent="0.2">
      <c r="D99" s="228"/>
      <c r="E99" s="228"/>
      <c r="F99" s="228"/>
      <c r="G99" s="228"/>
      <c r="H99" s="23"/>
      <c r="L99" s="26"/>
      <c r="M99" s="23"/>
      <c r="R99" s="227"/>
      <c r="W99" s="227"/>
      <c r="AA99" s="226"/>
      <c r="AB99" s="227"/>
      <c r="AF99" s="226"/>
      <c r="AG99" s="227"/>
      <c r="AK99" s="226"/>
      <c r="AL99" s="227"/>
      <c r="AP99" s="226"/>
      <c r="AQ99" s="227"/>
      <c r="AU99" s="226"/>
      <c r="AV99" s="227"/>
      <c r="AZ99" s="226"/>
      <c r="BA99" s="227"/>
      <c r="BE99" s="226"/>
      <c r="BF99" s="227"/>
      <c r="BJ99" s="226"/>
      <c r="BK99" s="227"/>
      <c r="BO99" s="226"/>
    </row>
    <row r="100" spans="1:67" s="25" customFormat="1" ht="16" hidden="1" x14ac:dyDescent="0.2">
      <c r="D100" s="228"/>
      <c r="E100" s="228"/>
      <c r="F100" s="228"/>
      <c r="G100" s="228"/>
      <c r="H100" s="23"/>
      <c r="L100" s="26"/>
      <c r="M100" s="23"/>
      <c r="R100" s="227"/>
      <c r="W100" s="227"/>
      <c r="AA100" s="226"/>
      <c r="AB100" s="227"/>
      <c r="AF100" s="226"/>
      <c r="AG100" s="227"/>
      <c r="AK100" s="226"/>
      <c r="AL100" s="227"/>
      <c r="AP100" s="226"/>
      <c r="AQ100" s="227"/>
      <c r="AU100" s="226"/>
      <c r="AV100" s="227"/>
      <c r="AZ100" s="226"/>
      <c r="BA100" s="227"/>
      <c r="BE100" s="226"/>
      <c r="BF100" s="227"/>
      <c r="BJ100" s="226"/>
      <c r="BK100" s="227"/>
      <c r="BO100" s="226"/>
    </row>
    <row r="101" spans="1:67" s="25" customFormat="1" ht="16" hidden="1" x14ac:dyDescent="0.2">
      <c r="D101" s="228"/>
      <c r="E101" s="228"/>
      <c r="F101" s="228"/>
      <c r="G101" s="228"/>
      <c r="H101" s="23"/>
      <c r="L101" s="26"/>
      <c r="M101" s="23"/>
      <c r="R101" s="227"/>
      <c r="W101" s="227"/>
      <c r="AA101" s="226"/>
      <c r="AB101" s="227"/>
      <c r="AF101" s="226"/>
      <c r="AG101" s="227"/>
      <c r="AK101" s="226"/>
      <c r="AL101" s="227"/>
      <c r="AP101" s="226"/>
      <c r="AQ101" s="227"/>
      <c r="AU101" s="226"/>
      <c r="AV101" s="227"/>
      <c r="AZ101" s="226"/>
      <c r="BA101" s="227"/>
      <c r="BE101" s="226"/>
      <c r="BF101" s="227"/>
      <c r="BJ101" s="226"/>
      <c r="BK101" s="227"/>
      <c r="BO101" s="226"/>
    </row>
    <row r="102" spans="1:67" s="25" customFormat="1" ht="16" hidden="1" x14ac:dyDescent="0.2">
      <c r="D102" s="228"/>
      <c r="E102" s="228"/>
      <c r="F102" s="228"/>
      <c r="G102" s="228"/>
      <c r="H102" s="23"/>
      <c r="L102" s="26"/>
      <c r="M102" s="23"/>
      <c r="R102" s="227"/>
      <c r="W102" s="227"/>
      <c r="AA102" s="226"/>
      <c r="AB102" s="227"/>
      <c r="AF102" s="226"/>
      <c r="AG102" s="227"/>
      <c r="AK102" s="226"/>
      <c r="AL102" s="227"/>
      <c r="AP102" s="226"/>
      <c r="AQ102" s="227"/>
      <c r="AU102" s="226"/>
      <c r="AV102" s="227"/>
      <c r="AZ102" s="226"/>
      <c r="BA102" s="227"/>
      <c r="BE102" s="226"/>
      <c r="BF102" s="227"/>
      <c r="BJ102" s="226"/>
      <c r="BK102" s="227"/>
      <c r="BO102" s="226"/>
    </row>
    <row r="103" spans="1:67" s="25" customFormat="1" ht="16" hidden="1" x14ac:dyDescent="0.2">
      <c r="D103" s="228"/>
      <c r="E103" s="228"/>
      <c r="F103" s="228"/>
      <c r="G103" s="228"/>
      <c r="H103" s="23"/>
      <c r="L103" s="26"/>
      <c r="M103" s="23"/>
      <c r="R103" s="227"/>
      <c r="W103" s="227"/>
      <c r="AA103" s="226"/>
      <c r="AB103" s="227"/>
      <c r="AF103" s="226"/>
      <c r="AG103" s="227"/>
      <c r="AK103" s="226"/>
      <c r="AL103" s="227"/>
      <c r="AP103" s="226"/>
      <c r="AQ103" s="227"/>
      <c r="AU103" s="226"/>
      <c r="AV103" s="227"/>
      <c r="AZ103" s="226"/>
      <c r="BA103" s="227"/>
      <c r="BE103" s="226"/>
      <c r="BF103" s="227"/>
      <c r="BJ103" s="226"/>
      <c r="BK103" s="227"/>
      <c r="BO103" s="226"/>
    </row>
    <row r="104" spans="1:67" s="169" customFormat="1" hidden="1" x14ac:dyDescent="0.2">
      <c r="E104" s="174"/>
      <c r="F104" s="174"/>
      <c r="G104" s="174"/>
      <c r="H104" s="172"/>
      <c r="L104" s="173"/>
      <c r="M104" s="172"/>
      <c r="R104" s="171"/>
      <c r="W104" s="171"/>
      <c r="AA104" s="170"/>
      <c r="AB104" s="171"/>
      <c r="AF104" s="170"/>
      <c r="AG104" s="171"/>
      <c r="AK104" s="170"/>
      <c r="AL104" s="171"/>
      <c r="AP104" s="170"/>
      <c r="AQ104" s="171"/>
      <c r="AU104" s="170"/>
      <c r="AV104" s="171"/>
      <c r="AZ104" s="170"/>
      <c r="BA104" s="171"/>
      <c r="BE104" s="170"/>
      <c r="BF104" s="171"/>
      <c r="BJ104" s="170"/>
      <c r="BK104" s="171"/>
      <c r="BO104" s="170"/>
    </row>
    <row r="105" spans="1:67" ht="16" hidden="1" x14ac:dyDescent="0.2">
      <c r="B105" s="321" t="s">
        <v>332</v>
      </c>
      <c r="C105" s="321"/>
      <c r="D105" s="176" t="s">
        <v>321</v>
      </c>
      <c r="E105" s="175">
        <f>1500000/6</f>
        <v>250000</v>
      </c>
    </row>
    <row r="106" spans="1:67" hidden="1" x14ac:dyDescent="0.2">
      <c r="B106" s="321"/>
      <c r="C106" s="321"/>
      <c r="D106" s="1" t="s">
        <v>322</v>
      </c>
      <c r="E106" s="127">
        <f>E105*3</f>
        <v>750000</v>
      </c>
    </row>
    <row r="107" spans="1:67" ht="16" hidden="1" x14ac:dyDescent="0.2">
      <c r="B107" s="321"/>
      <c r="C107" s="321"/>
      <c r="D107" s="176" t="s">
        <v>320</v>
      </c>
      <c r="E107" s="175">
        <f>(E105*4.5)</f>
        <v>1125000</v>
      </c>
    </row>
    <row r="108" spans="1:67" hidden="1" x14ac:dyDescent="0.2">
      <c r="B108" s="321"/>
      <c r="C108" s="321"/>
      <c r="D108" t="s">
        <v>331</v>
      </c>
      <c r="E108" s="68">
        <v>1500000</v>
      </c>
    </row>
    <row r="109" spans="1:67" s="169" customFormat="1" hidden="1" x14ac:dyDescent="0.2">
      <c r="E109" s="174"/>
      <c r="F109" s="174"/>
      <c r="G109" s="174"/>
      <c r="H109" s="172"/>
      <c r="L109" s="173"/>
      <c r="M109" s="172"/>
      <c r="R109" s="171"/>
      <c r="W109" s="171"/>
      <c r="AA109" s="170"/>
      <c r="AB109" s="171"/>
      <c r="AF109" s="170"/>
      <c r="AG109" s="171"/>
      <c r="AK109" s="170"/>
      <c r="AL109" s="171"/>
      <c r="AP109" s="170"/>
      <c r="AQ109" s="171"/>
      <c r="AU109" s="170"/>
      <c r="AV109" s="171"/>
      <c r="AZ109" s="170"/>
      <c r="BA109" s="171"/>
      <c r="BE109" s="170"/>
      <c r="BF109" s="171"/>
      <c r="BJ109" s="170"/>
      <c r="BK109" s="171"/>
      <c r="BO109" s="170"/>
    </row>
    <row r="110" spans="1:67" hidden="1" x14ac:dyDescent="0.2">
      <c r="B110" t="s">
        <v>330</v>
      </c>
      <c r="E110"/>
      <c r="F110" s="141"/>
    </row>
    <row r="111" spans="1:67" ht="16" hidden="1" thickBot="1" x14ac:dyDescent="0.25">
      <c r="A111" s="155">
        <f>IF(B111="","",MAX(A$110:A110)+1)</f>
        <v>1</v>
      </c>
      <c r="B111" s="155" t="str">
        <f t="shared" ref="B111:B142" si="1">IF(E4&gt;0,B4,"")</f>
        <v>Goatchurch</v>
      </c>
      <c r="C111" s="154">
        <f t="shared" ref="C111:C142" si="2">IF(E4&gt;0,E4,"")</f>
        <v>222.5</v>
      </c>
      <c r="E111" s="153" t="str">
        <f t="shared" ref="E111:E142" si="3">IFERROR(INDEX($B$111:$B$210,MATCH(ROW()-ROW($D$110),$A$111:$A$210,0)),"")</f>
        <v>Goatchurch</v>
      </c>
      <c r="F111" s="152">
        <f t="shared" ref="F111:F142" si="4">IFERROR(INDEX($C$111:$C$210,MATCH(ROW()-ROW($D$110),$A$111:$A$210,0)),"")</f>
        <v>222.5</v>
      </c>
      <c r="G111" s="150"/>
      <c r="H111" s="149" t="str" cm="1">
        <f t="array" ref="H111:I210">_xlfn.SORTBY(E111:F210,F111:F210)</f>
        <v>Goatchurch</v>
      </c>
      <c r="I111" s="148">
        <v>222.5</v>
      </c>
      <c r="J111" s="150"/>
      <c r="K111" s="149" t="str">
        <f t="shared" ref="K111:K142" si="5">IF(H111&gt;"*",H111,"")</f>
        <v>Goatchurch</v>
      </c>
      <c r="L111" s="149" t="str">
        <f t="shared" ref="L111:L142" si="6">IF(H111&gt;"*",$B$1,"")</f>
        <v>Southern England</v>
      </c>
      <c r="M111" s="148">
        <f t="shared" ref="M111:M142" si="7">IF(H111&gt;"*",I111,"")</f>
        <v>222.5</v>
      </c>
      <c r="O111" s="150"/>
      <c r="P111" s="150"/>
      <c r="Q111" s="150"/>
      <c r="R111" s="150"/>
      <c r="S111" s="150"/>
      <c r="T111" s="150"/>
      <c r="U111" s="150"/>
      <c r="V111" s="150"/>
      <c r="W111" s="150"/>
      <c r="X111" s="168"/>
      <c r="Y111" s="150"/>
      <c r="Z111" s="150"/>
      <c r="AA111" s="168"/>
      <c r="AB111" s="168"/>
      <c r="AC111" s="150"/>
      <c r="AD111" s="150"/>
      <c r="AE111" s="150"/>
      <c r="AF111" s="167"/>
    </row>
    <row r="112" spans="1:67" ht="16" hidden="1" thickBot="1" x14ac:dyDescent="0.25">
      <c r="A112" s="155" t="str">
        <f>IF(B112="","",MAX(A$110:A111)+1)</f>
        <v/>
      </c>
      <c r="B112" s="155" t="str">
        <f t="shared" si="1"/>
        <v/>
      </c>
      <c r="C112" s="154" t="str">
        <f t="shared" si="2"/>
        <v/>
      </c>
      <c r="E112" s="153" t="str">
        <f t="shared" si="3"/>
        <v>Swildons</v>
      </c>
      <c r="F112" s="152">
        <f t="shared" si="4"/>
        <v>4780</v>
      </c>
      <c r="G112" s="150"/>
      <c r="H112" s="149" t="str">
        <v>Rod's Pot</v>
      </c>
      <c r="I112" s="166">
        <v>1403.3333333333333</v>
      </c>
      <c r="J112" s="150"/>
      <c r="K112" s="149" t="str">
        <f t="shared" si="5"/>
        <v>Rod's Pot</v>
      </c>
      <c r="L112" s="149" t="str">
        <f t="shared" si="6"/>
        <v>Southern England</v>
      </c>
      <c r="M112" s="148">
        <f t="shared" si="7"/>
        <v>1403.3333333333333</v>
      </c>
      <c r="N112" s="161"/>
      <c r="O112" s="161"/>
      <c r="P112" s="161"/>
      <c r="Q112" s="161"/>
      <c r="R112" s="161"/>
      <c r="S112" s="161"/>
      <c r="T112" s="161"/>
      <c r="U112" s="161"/>
      <c r="V112" s="161"/>
      <c r="W112" s="161"/>
      <c r="X112" s="162"/>
      <c r="Y112" s="161"/>
      <c r="Z112" s="161"/>
      <c r="AA112" s="162"/>
      <c r="AB112" s="162"/>
      <c r="AC112" s="161"/>
      <c r="AD112" s="161"/>
      <c r="AE112" s="161"/>
      <c r="AF112" s="160"/>
    </row>
    <row r="113" spans="1:32" ht="16" hidden="1" thickBot="1" x14ac:dyDescent="0.25">
      <c r="A113" s="155" t="str">
        <f>IF(B113="","",MAX(A$110:A112)+1)</f>
        <v/>
      </c>
      <c r="B113" s="155" t="str">
        <f t="shared" si="1"/>
        <v/>
      </c>
      <c r="C113" s="154" t="str">
        <f t="shared" si="2"/>
        <v/>
      </c>
      <c r="E113" s="153" t="str">
        <f t="shared" si="3"/>
        <v>Rod's Pot</v>
      </c>
      <c r="F113" s="152">
        <f t="shared" si="4"/>
        <v>1403.3333333333333</v>
      </c>
      <c r="G113" s="150"/>
      <c r="H113" s="149" t="str">
        <v>Pridhamsleigh</v>
      </c>
      <c r="I113" s="166">
        <v>2100</v>
      </c>
      <c r="J113" s="150"/>
      <c r="K113" s="149" t="str">
        <f t="shared" si="5"/>
        <v>Pridhamsleigh</v>
      </c>
      <c r="L113" s="149" t="str">
        <f t="shared" si="6"/>
        <v>Southern England</v>
      </c>
      <c r="M113" s="148">
        <f t="shared" si="7"/>
        <v>2100</v>
      </c>
      <c r="N113" s="161"/>
      <c r="O113" s="161"/>
      <c r="P113" s="161"/>
      <c r="Q113" s="161"/>
      <c r="R113" s="161"/>
      <c r="S113" s="161"/>
      <c r="T113" s="161"/>
      <c r="U113" s="161"/>
      <c r="V113" s="161"/>
      <c r="W113" s="161"/>
      <c r="X113" s="162"/>
      <c r="Y113" s="161"/>
      <c r="Z113" s="161"/>
      <c r="AA113" s="162"/>
      <c r="AB113" s="162"/>
      <c r="AC113" s="161"/>
      <c r="AD113" s="161"/>
      <c r="AE113" s="161"/>
      <c r="AF113" s="160"/>
    </row>
    <row r="114" spans="1:32" ht="16" hidden="1" thickBot="1" x14ac:dyDescent="0.25">
      <c r="A114" s="155">
        <f>IF(B114="","",MAX(A$110:A113)+1)</f>
        <v>2</v>
      </c>
      <c r="B114" s="155" t="str">
        <f t="shared" si="1"/>
        <v>Swildons</v>
      </c>
      <c r="C114" s="154">
        <f t="shared" si="2"/>
        <v>4780</v>
      </c>
      <c r="E114" s="153" t="str">
        <f t="shared" si="3"/>
        <v>Pridhamsleigh</v>
      </c>
      <c r="F114" s="152">
        <f t="shared" si="4"/>
        <v>2100</v>
      </c>
      <c r="G114" s="150"/>
      <c r="H114" s="149" t="str">
        <v>Bakers Pit</v>
      </c>
      <c r="I114" s="166">
        <v>2900</v>
      </c>
      <c r="J114" s="150"/>
      <c r="K114" s="149" t="str">
        <f t="shared" si="5"/>
        <v>Bakers Pit</v>
      </c>
      <c r="L114" s="149" t="str">
        <f t="shared" si="6"/>
        <v>Southern England</v>
      </c>
      <c r="M114" s="148">
        <f t="shared" si="7"/>
        <v>2900</v>
      </c>
      <c r="N114" s="161"/>
      <c r="O114" s="161"/>
      <c r="P114" s="161"/>
      <c r="Q114" s="161"/>
      <c r="R114" s="161"/>
      <c r="S114" s="161"/>
      <c r="T114" s="161"/>
      <c r="U114" s="161"/>
      <c r="V114" s="161"/>
      <c r="W114" s="161"/>
      <c r="X114" s="162"/>
      <c r="Y114" s="161"/>
      <c r="Z114" s="161"/>
      <c r="AA114" s="162"/>
      <c r="AB114" s="162"/>
      <c r="AC114" s="161"/>
      <c r="AD114" s="161"/>
      <c r="AE114" s="161"/>
      <c r="AF114" s="160"/>
    </row>
    <row r="115" spans="1:32" ht="16" hidden="1" thickBot="1" x14ac:dyDescent="0.25">
      <c r="A115" s="155" t="str">
        <f>IF(B115="","",MAX(A$110:A114)+1)</f>
        <v/>
      </c>
      <c r="B115" s="155" t="str">
        <f t="shared" si="1"/>
        <v/>
      </c>
      <c r="C115" s="154" t="str">
        <f t="shared" si="2"/>
        <v/>
      </c>
      <c r="E115" s="153" t="str">
        <f t="shared" si="3"/>
        <v>Bakers Pit</v>
      </c>
      <c r="F115" s="152">
        <f t="shared" si="4"/>
        <v>2900</v>
      </c>
      <c r="G115" s="150"/>
      <c r="H115" s="149" t="str">
        <v>Swildons</v>
      </c>
      <c r="I115" s="166">
        <v>4780</v>
      </c>
      <c r="J115" s="150"/>
      <c r="K115" s="149" t="str">
        <f t="shared" si="5"/>
        <v>Swildons</v>
      </c>
      <c r="L115" s="149" t="str">
        <f t="shared" si="6"/>
        <v>Southern England</v>
      </c>
      <c r="M115" s="148">
        <f t="shared" si="7"/>
        <v>4780</v>
      </c>
      <c r="N115" s="161"/>
      <c r="O115" s="161"/>
      <c r="P115" s="161"/>
      <c r="Q115" s="161"/>
      <c r="R115" s="161"/>
      <c r="S115" s="161"/>
      <c r="T115" s="161"/>
      <c r="U115" s="161"/>
      <c r="V115" s="161"/>
      <c r="W115" s="161"/>
      <c r="X115" s="162"/>
      <c r="Y115" s="161"/>
      <c r="Z115" s="161"/>
      <c r="AA115" s="162"/>
      <c r="AB115" s="162"/>
      <c r="AC115" s="161"/>
      <c r="AD115" s="161"/>
      <c r="AE115" s="161"/>
      <c r="AF115" s="160"/>
    </row>
    <row r="116" spans="1:32" ht="16" hidden="1" thickBot="1" x14ac:dyDescent="0.25">
      <c r="A116" s="155" t="str">
        <f>IF(B116="","",MAX(A$110:A115)+1)</f>
        <v/>
      </c>
      <c r="B116" s="155" t="str">
        <f t="shared" si="1"/>
        <v/>
      </c>
      <c r="C116" s="154" t="str">
        <f t="shared" si="2"/>
        <v/>
      </c>
      <c r="E116" s="153" t="str">
        <f t="shared" si="3"/>
        <v/>
      </c>
      <c r="F116" s="152" t="str">
        <f t="shared" si="4"/>
        <v/>
      </c>
      <c r="G116" s="150"/>
      <c r="H116" s="149" t="str">
        <v/>
      </c>
      <c r="I116" s="166" t="str">
        <v/>
      </c>
      <c r="J116" s="150"/>
      <c r="K116" s="149" t="str">
        <f t="shared" si="5"/>
        <v/>
      </c>
      <c r="L116" s="149" t="str">
        <f t="shared" si="6"/>
        <v/>
      </c>
      <c r="M116" s="148" t="str">
        <f t="shared" si="7"/>
        <v/>
      </c>
      <c r="N116" s="161"/>
      <c r="O116" s="161"/>
      <c r="P116" s="161"/>
      <c r="Q116" s="161"/>
      <c r="R116" s="161"/>
      <c r="S116" s="161"/>
      <c r="T116" s="161"/>
      <c r="U116" s="161"/>
      <c r="V116" s="161"/>
      <c r="W116" s="161"/>
      <c r="X116" s="162"/>
      <c r="Y116" s="161"/>
      <c r="Z116" s="161"/>
      <c r="AA116" s="162"/>
      <c r="AB116" s="162"/>
      <c r="AC116" s="161"/>
      <c r="AD116" s="161"/>
      <c r="AE116" s="161"/>
      <c r="AF116" s="160"/>
    </row>
    <row r="117" spans="1:32" ht="16" hidden="1" thickBot="1" x14ac:dyDescent="0.25">
      <c r="A117" s="155">
        <f>IF(B117="","",MAX(A$110:A116)+1)</f>
        <v>3</v>
      </c>
      <c r="B117" s="155" t="str">
        <f t="shared" si="1"/>
        <v>Rod's Pot</v>
      </c>
      <c r="C117" s="154">
        <f t="shared" si="2"/>
        <v>1403.3333333333333</v>
      </c>
      <c r="E117" s="153" t="str">
        <f t="shared" si="3"/>
        <v/>
      </c>
      <c r="F117" s="152" t="str">
        <f t="shared" si="4"/>
        <v/>
      </c>
      <c r="G117" s="150"/>
      <c r="H117" s="149" t="str">
        <v/>
      </c>
      <c r="I117" s="166" t="str">
        <v/>
      </c>
      <c r="J117" s="150"/>
      <c r="K117" s="149" t="str">
        <f t="shared" si="5"/>
        <v/>
      </c>
      <c r="L117" s="149" t="str">
        <f t="shared" si="6"/>
        <v/>
      </c>
      <c r="M117" s="148" t="str">
        <f t="shared" si="7"/>
        <v/>
      </c>
      <c r="N117" s="161"/>
      <c r="O117" s="161"/>
      <c r="P117" s="161"/>
      <c r="Q117" s="161"/>
      <c r="R117" s="161"/>
      <c r="S117" s="161"/>
      <c r="T117" s="161"/>
      <c r="U117" s="161"/>
      <c r="V117" s="161"/>
      <c r="W117" s="161"/>
      <c r="X117" s="162"/>
      <c r="Y117" s="161"/>
      <c r="Z117" s="161"/>
      <c r="AA117" s="162"/>
      <c r="AB117" s="162"/>
      <c r="AC117" s="161"/>
      <c r="AD117" s="161"/>
      <c r="AE117" s="161"/>
      <c r="AF117" s="160"/>
    </row>
    <row r="118" spans="1:32" ht="16" hidden="1" thickBot="1" x14ac:dyDescent="0.25">
      <c r="A118" s="155" t="str">
        <f>IF(B118="","",MAX(A$110:A117)+1)</f>
        <v/>
      </c>
      <c r="B118" s="155" t="str">
        <f t="shared" si="1"/>
        <v/>
      </c>
      <c r="C118" s="154" t="str">
        <f t="shared" si="2"/>
        <v/>
      </c>
      <c r="E118" s="153" t="str">
        <f t="shared" si="3"/>
        <v/>
      </c>
      <c r="F118" s="152" t="str">
        <f t="shared" si="4"/>
        <v/>
      </c>
      <c r="G118" s="150"/>
      <c r="H118" s="149" t="str">
        <v/>
      </c>
      <c r="I118" s="166" t="str">
        <v/>
      </c>
      <c r="J118" s="150"/>
      <c r="K118" s="149" t="str">
        <f t="shared" si="5"/>
        <v/>
      </c>
      <c r="L118" s="149" t="str">
        <f t="shared" si="6"/>
        <v/>
      </c>
      <c r="M118" s="148" t="str">
        <f t="shared" si="7"/>
        <v/>
      </c>
      <c r="N118" s="161"/>
      <c r="O118" s="161"/>
      <c r="P118" s="161"/>
      <c r="Q118" s="161"/>
      <c r="R118" s="161"/>
      <c r="S118" s="161"/>
      <c r="T118" s="161"/>
      <c r="U118" s="161"/>
      <c r="V118" s="161"/>
      <c r="W118" s="161"/>
      <c r="X118" s="162"/>
      <c r="Y118" s="161"/>
      <c r="Z118" s="161"/>
      <c r="AA118" s="162"/>
      <c r="AB118" s="162"/>
      <c r="AC118" s="161"/>
      <c r="AD118" s="161"/>
      <c r="AE118" s="161"/>
      <c r="AF118" s="160"/>
    </row>
    <row r="119" spans="1:32" ht="16" hidden="1" thickBot="1" x14ac:dyDescent="0.25">
      <c r="A119" s="155">
        <f>IF(B119="","",MAX(A$110:A118)+1)</f>
        <v>4</v>
      </c>
      <c r="B119" s="155" t="str">
        <f t="shared" si="1"/>
        <v>Pridhamsleigh</v>
      </c>
      <c r="C119" s="154">
        <f t="shared" si="2"/>
        <v>2100</v>
      </c>
      <c r="E119" s="153" t="str">
        <f t="shared" si="3"/>
        <v/>
      </c>
      <c r="F119" s="152" t="str">
        <f t="shared" si="4"/>
        <v/>
      </c>
      <c r="G119" s="150"/>
      <c r="H119" s="149" t="str">
        <v/>
      </c>
      <c r="I119" s="166" t="str">
        <v/>
      </c>
      <c r="J119" s="150"/>
      <c r="K119" s="149" t="str">
        <f t="shared" si="5"/>
        <v/>
      </c>
      <c r="L119" s="149" t="str">
        <f t="shared" si="6"/>
        <v/>
      </c>
      <c r="M119" s="148" t="str">
        <f t="shared" si="7"/>
        <v/>
      </c>
      <c r="N119" s="161"/>
      <c r="O119" s="161"/>
      <c r="P119" s="161"/>
      <c r="Q119" s="161"/>
      <c r="R119" s="161"/>
      <c r="S119" s="161"/>
      <c r="T119" s="161"/>
      <c r="U119" s="161"/>
      <c r="V119" s="161"/>
      <c r="W119" s="161"/>
      <c r="X119" s="162"/>
      <c r="Y119" s="161"/>
      <c r="Z119" s="161"/>
      <c r="AA119" s="162"/>
      <c r="AB119" s="162"/>
      <c r="AC119" s="161"/>
      <c r="AD119" s="161"/>
      <c r="AE119" s="161"/>
      <c r="AF119" s="160"/>
    </row>
    <row r="120" spans="1:32" ht="16" hidden="1" thickBot="1" x14ac:dyDescent="0.25">
      <c r="A120" s="155" t="str">
        <f>IF(B120="","",MAX(A$110:A119)+1)</f>
        <v/>
      </c>
      <c r="B120" s="155" t="str">
        <f t="shared" si="1"/>
        <v/>
      </c>
      <c r="C120" s="154" t="str">
        <f t="shared" si="2"/>
        <v/>
      </c>
      <c r="E120" s="153" t="str">
        <f t="shared" si="3"/>
        <v/>
      </c>
      <c r="F120" s="152" t="str">
        <f t="shared" si="4"/>
        <v/>
      </c>
      <c r="G120" s="150"/>
      <c r="H120" s="149" t="str">
        <v/>
      </c>
      <c r="I120" s="166" t="str">
        <v/>
      </c>
      <c r="J120" s="150"/>
      <c r="K120" s="149" t="str">
        <f t="shared" si="5"/>
        <v/>
      </c>
      <c r="L120" s="149" t="str">
        <f t="shared" si="6"/>
        <v/>
      </c>
      <c r="M120" s="148" t="str">
        <f t="shared" si="7"/>
        <v/>
      </c>
      <c r="N120" s="161"/>
      <c r="O120" s="161"/>
      <c r="P120" s="161"/>
      <c r="Q120" s="161"/>
      <c r="R120" s="161"/>
      <c r="S120" s="161"/>
      <c r="T120" s="161"/>
      <c r="U120" s="161"/>
      <c r="V120" s="161"/>
      <c r="W120" s="161"/>
      <c r="X120" s="162"/>
      <c r="Y120" s="161"/>
      <c r="Z120" s="161"/>
      <c r="AA120" s="162"/>
      <c r="AB120" s="162"/>
      <c r="AC120" s="161"/>
      <c r="AD120" s="161"/>
      <c r="AE120" s="161"/>
      <c r="AF120" s="160"/>
    </row>
    <row r="121" spans="1:32" ht="16" hidden="1" thickBot="1" x14ac:dyDescent="0.25">
      <c r="A121" s="155">
        <f>IF(B121="","",MAX(A$110:A120)+1)</f>
        <v>5</v>
      </c>
      <c r="B121" s="155" t="str">
        <f t="shared" si="1"/>
        <v>Bakers Pit</v>
      </c>
      <c r="C121" s="154">
        <f t="shared" si="2"/>
        <v>2900</v>
      </c>
      <c r="E121" s="153" t="str">
        <f t="shared" si="3"/>
        <v/>
      </c>
      <c r="F121" s="152" t="str">
        <f t="shared" si="4"/>
        <v/>
      </c>
      <c r="G121" s="150"/>
      <c r="H121" s="149" t="str">
        <v/>
      </c>
      <c r="I121" s="166" t="str">
        <v/>
      </c>
      <c r="J121" s="150"/>
      <c r="K121" s="149" t="str">
        <f t="shared" si="5"/>
        <v/>
      </c>
      <c r="L121" s="149" t="str">
        <f t="shared" si="6"/>
        <v/>
      </c>
      <c r="M121" s="148" t="str">
        <f t="shared" si="7"/>
        <v/>
      </c>
      <c r="N121" s="161"/>
      <c r="O121" s="161"/>
      <c r="P121" s="161"/>
      <c r="Q121" s="161"/>
      <c r="R121" s="161"/>
      <c r="S121" s="161"/>
      <c r="T121" s="161"/>
      <c r="U121" s="161"/>
      <c r="V121" s="161"/>
      <c r="W121" s="161"/>
      <c r="X121" s="162"/>
      <c r="Y121" s="161"/>
      <c r="Z121" s="161"/>
      <c r="AA121" s="162"/>
      <c r="AB121" s="162"/>
      <c r="AC121" s="161"/>
      <c r="AD121" s="161"/>
      <c r="AE121" s="161"/>
      <c r="AF121" s="160"/>
    </row>
    <row r="122" spans="1:32" ht="16" hidden="1" thickBot="1" x14ac:dyDescent="0.25">
      <c r="A122" s="155" t="str">
        <f>IF(B122="","",MAX(A$110:A121)+1)</f>
        <v/>
      </c>
      <c r="B122" s="155" t="str">
        <f t="shared" si="1"/>
        <v/>
      </c>
      <c r="C122" s="154" t="str">
        <f t="shared" si="2"/>
        <v/>
      </c>
      <c r="E122" s="153" t="str">
        <f t="shared" si="3"/>
        <v/>
      </c>
      <c r="F122" s="152" t="str">
        <f t="shared" si="4"/>
        <v/>
      </c>
      <c r="G122" s="150"/>
      <c r="H122" s="149" t="str">
        <v/>
      </c>
      <c r="I122" s="166" t="str">
        <v/>
      </c>
      <c r="J122" s="150"/>
      <c r="K122" s="149" t="str">
        <f t="shared" si="5"/>
        <v/>
      </c>
      <c r="L122" s="149" t="str">
        <f t="shared" si="6"/>
        <v/>
      </c>
      <c r="M122" s="148" t="str">
        <f t="shared" si="7"/>
        <v/>
      </c>
      <c r="N122" s="161"/>
      <c r="O122" s="161"/>
      <c r="P122" s="161"/>
      <c r="Q122" s="161"/>
      <c r="R122" s="161"/>
      <c r="S122" s="161"/>
      <c r="T122" s="161"/>
      <c r="U122" s="161"/>
      <c r="V122" s="161"/>
      <c r="W122" s="161"/>
      <c r="X122" s="162"/>
      <c r="Y122" s="161"/>
      <c r="Z122" s="161"/>
      <c r="AA122" s="162"/>
      <c r="AB122" s="162"/>
      <c r="AC122" s="161"/>
      <c r="AD122" s="161"/>
      <c r="AE122" s="161"/>
      <c r="AF122" s="160"/>
    </row>
    <row r="123" spans="1:32" ht="16" hidden="1" thickBot="1" x14ac:dyDescent="0.25">
      <c r="A123" s="155" t="str">
        <f>IF(B123="","",MAX(A$110:A122)+1)</f>
        <v/>
      </c>
      <c r="B123" s="155" t="str">
        <f t="shared" si="1"/>
        <v/>
      </c>
      <c r="C123" s="154" t="str">
        <f t="shared" si="2"/>
        <v/>
      </c>
      <c r="E123" s="153" t="str">
        <f t="shared" si="3"/>
        <v/>
      </c>
      <c r="F123" s="152" t="str">
        <f t="shared" si="4"/>
        <v/>
      </c>
      <c r="G123" s="150"/>
      <c r="H123" s="149" t="str">
        <v/>
      </c>
      <c r="I123" s="166" t="str">
        <v/>
      </c>
      <c r="J123" s="150"/>
      <c r="K123" s="149" t="str">
        <f t="shared" si="5"/>
        <v/>
      </c>
      <c r="L123" s="149" t="str">
        <f t="shared" si="6"/>
        <v/>
      </c>
      <c r="M123" s="148" t="str">
        <f t="shared" si="7"/>
        <v/>
      </c>
      <c r="N123" s="161"/>
      <c r="O123" s="161"/>
      <c r="P123" s="161"/>
      <c r="Q123" s="161"/>
      <c r="R123" s="161"/>
      <c r="S123" s="161"/>
      <c r="T123" s="161"/>
      <c r="U123" s="161"/>
      <c r="V123" s="161"/>
      <c r="W123" s="161"/>
      <c r="X123" s="162"/>
      <c r="Y123" s="161"/>
      <c r="Z123" s="161"/>
      <c r="AA123" s="162"/>
      <c r="AB123" s="162"/>
      <c r="AC123" s="161"/>
      <c r="AD123" s="161"/>
      <c r="AE123" s="161"/>
      <c r="AF123" s="160"/>
    </row>
    <row r="124" spans="1:32" ht="16" hidden="1" thickBot="1" x14ac:dyDescent="0.25">
      <c r="A124" s="155" t="str">
        <f>IF(B124="","",MAX(A$110:A123)+1)</f>
        <v/>
      </c>
      <c r="B124" s="155" t="str">
        <f t="shared" si="1"/>
        <v/>
      </c>
      <c r="C124" s="154" t="str">
        <f t="shared" si="2"/>
        <v/>
      </c>
      <c r="E124" s="153" t="str">
        <f t="shared" si="3"/>
        <v/>
      </c>
      <c r="F124" s="152" t="str">
        <f t="shared" si="4"/>
        <v/>
      </c>
      <c r="G124" s="150"/>
      <c r="H124" s="149" t="str">
        <v/>
      </c>
      <c r="I124" s="166" t="str">
        <v/>
      </c>
      <c r="J124" s="150"/>
      <c r="K124" s="149" t="str">
        <f t="shared" si="5"/>
        <v/>
      </c>
      <c r="L124" s="149" t="str">
        <f t="shared" si="6"/>
        <v/>
      </c>
      <c r="M124" s="148" t="str">
        <f t="shared" si="7"/>
        <v/>
      </c>
      <c r="N124" s="161"/>
      <c r="O124" s="161"/>
      <c r="P124" s="161"/>
      <c r="Q124" s="161"/>
      <c r="R124" s="161"/>
      <c r="S124" s="161"/>
      <c r="T124" s="161"/>
      <c r="U124" s="161"/>
      <c r="V124" s="161"/>
      <c r="W124" s="161"/>
      <c r="X124" s="162"/>
      <c r="Y124" s="161"/>
      <c r="Z124" s="161"/>
      <c r="AA124" s="162"/>
      <c r="AB124" s="162"/>
      <c r="AC124" s="161"/>
      <c r="AD124" s="161"/>
      <c r="AE124" s="161"/>
      <c r="AF124" s="160"/>
    </row>
    <row r="125" spans="1:32" ht="16" hidden="1" thickBot="1" x14ac:dyDescent="0.25">
      <c r="A125" s="155" t="str">
        <f>IF(B125="","",MAX(A$110:A124)+1)</f>
        <v/>
      </c>
      <c r="B125" s="155" t="str">
        <f t="shared" si="1"/>
        <v/>
      </c>
      <c r="C125" s="154" t="str">
        <f t="shared" si="2"/>
        <v/>
      </c>
      <c r="E125" s="153" t="str">
        <f t="shared" si="3"/>
        <v/>
      </c>
      <c r="F125" s="152" t="str">
        <f t="shared" si="4"/>
        <v/>
      </c>
      <c r="G125" s="150"/>
      <c r="H125" s="149" t="str">
        <v/>
      </c>
      <c r="I125" s="166" t="str">
        <v/>
      </c>
      <c r="J125" s="150"/>
      <c r="K125" s="149" t="str">
        <f t="shared" si="5"/>
        <v/>
      </c>
      <c r="L125" s="149" t="str">
        <f t="shared" si="6"/>
        <v/>
      </c>
      <c r="M125" s="148" t="str">
        <f t="shared" si="7"/>
        <v/>
      </c>
      <c r="N125" s="161"/>
      <c r="O125" s="161"/>
      <c r="P125" s="161"/>
      <c r="Q125" s="161"/>
      <c r="R125" s="161"/>
      <c r="S125" s="161"/>
      <c r="T125" s="161"/>
      <c r="U125" s="161"/>
      <c r="V125" s="161"/>
      <c r="W125" s="161"/>
      <c r="X125" s="162"/>
      <c r="Y125" s="161"/>
      <c r="Z125" s="161"/>
      <c r="AA125" s="162"/>
      <c r="AB125" s="162"/>
      <c r="AC125" s="161"/>
      <c r="AD125" s="161"/>
      <c r="AE125" s="161"/>
      <c r="AF125" s="160"/>
    </row>
    <row r="126" spans="1:32" ht="16" hidden="1" thickBot="1" x14ac:dyDescent="0.25">
      <c r="A126" s="155" t="str">
        <f>IF(B126="","",MAX(A$110:A125)+1)</f>
        <v/>
      </c>
      <c r="B126" s="155" t="str">
        <f t="shared" si="1"/>
        <v/>
      </c>
      <c r="C126" s="154" t="str">
        <f t="shared" si="2"/>
        <v/>
      </c>
      <c r="E126" s="153" t="str">
        <f t="shared" si="3"/>
        <v/>
      </c>
      <c r="F126" s="152" t="str">
        <f t="shared" si="4"/>
        <v/>
      </c>
      <c r="G126" s="150"/>
      <c r="H126" s="149" t="str">
        <v/>
      </c>
      <c r="I126" s="166" t="str">
        <v/>
      </c>
      <c r="J126" s="150"/>
      <c r="K126" s="149" t="str">
        <f t="shared" si="5"/>
        <v/>
      </c>
      <c r="L126" s="149" t="str">
        <f t="shared" si="6"/>
        <v/>
      </c>
      <c r="M126" s="148" t="str">
        <f t="shared" si="7"/>
        <v/>
      </c>
      <c r="N126" s="161"/>
      <c r="O126" s="161"/>
      <c r="P126" s="161"/>
      <c r="Q126" s="161"/>
      <c r="R126" s="161"/>
      <c r="S126" s="161"/>
      <c r="T126" s="161"/>
      <c r="U126" s="161"/>
      <c r="V126" s="161"/>
      <c r="W126" s="161"/>
      <c r="X126" s="162"/>
      <c r="Y126" s="161"/>
      <c r="Z126" s="161"/>
      <c r="AA126" s="162"/>
      <c r="AB126" s="162"/>
      <c r="AC126" s="161"/>
      <c r="AD126" s="161"/>
      <c r="AE126" s="161"/>
      <c r="AF126" s="160"/>
    </row>
    <row r="127" spans="1:32" ht="16" hidden="1" thickBot="1" x14ac:dyDescent="0.25">
      <c r="A127" s="155" t="str">
        <f>IF(B127="","",MAX(A$110:A126)+1)</f>
        <v/>
      </c>
      <c r="B127" s="155" t="str">
        <f t="shared" si="1"/>
        <v/>
      </c>
      <c r="C127" s="154" t="str">
        <f t="shared" si="2"/>
        <v/>
      </c>
      <c r="E127" s="153" t="str">
        <f t="shared" si="3"/>
        <v/>
      </c>
      <c r="F127" s="152" t="str">
        <f t="shared" si="4"/>
        <v/>
      </c>
      <c r="G127" s="150"/>
      <c r="H127" s="149" t="str">
        <v/>
      </c>
      <c r="I127" s="166" t="str">
        <v/>
      </c>
      <c r="J127" s="150"/>
      <c r="K127" s="149" t="str">
        <f t="shared" si="5"/>
        <v/>
      </c>
      <c r="L127" s="149" t="str">
        <f t="shared" si="6"/>
        <v/>
      </c>
      <c r="M127" s="148" t="str">
        <f t="shared" si="7"/>
        <v/>
      </c>
      <c r="N127" s="161"/>
      <c r="O127" s="161"/>
      <c r="P127" s="161"/>
      <c r="Q127" s="161"/>
      <c r="R127" s="161"/>
      <c r="S127" s="161"/>
      <c r="T127" s="161"/>
      <c r="U127" s="161"/>
      <c r="V127" s="161"/>
      <c r="W127" s="161"/>
      <c r="X127" s="162"/>
      <c r="Y127" s="161"/>
      <c r="Z127" s="161"/>
      <c r="AA127" s="162"/>
      <c r="AB127" s="162"/>
      <c r="AC127" s="161"/>
      <c r="AD127" s="161"/>
      <c r="AE127" s="161"/>
      <c r="AF127" s="160"/>
    </row>
    <row r="128" spans="1:32" ht="16" hidden="1" thickBot="1" x14ac:dyDescent="0.25">
      <c r="A128" s="155" t="str">
        <f>IF(B128="","",MAX(A$110:A127)+1)</f>
        <v/>
      </c>
      <c r="B128" s="155" t="str">
        <f t="shared" si="1"/>
        <v/>
      </c>
      <c r="C128" s="154" t="str">
        <f t="shared" si="2"/>
        <v/>
      </c>
      <c r="E128" s="153" t="str">
        <f t="shared" si="3"/>
        <v/>
      </c>
      <c r="F128" s="152" t="str">
        <f t="shared" si="4"/>
        <v/>
      </c>
      <c r="G128" s="150"/>
      <c r="H128" s="149" t="str">
        <v/>
      </c>
      <c r="I128" s="166" t="str">
        <v/>
      </c>
      <c r="J128" s="150"/>
      <c r="K128" s="149" t="str">
        <f t="shared" si="5"/>
        <v/>
      </c>
      <c r="L128" s="149" t="str">
        <f t="shared" si="6"/>
        <v/>
      </c>
      <c r="M128" s="148" t="str">
        <f t="shared" si="7"/>
        <v/>
      </c>
      <c r="N128" s="161"/>
      <c r="O128" s="161"/>
      <c r="P128" s="161"/>
      <c r="Q128" s="161"/>
      <c r="R128" s="161"/>
      <c r="S128" s="161"/>
      <c r="T128" s="161"/>
      <c r="U128" s="161"/>
      <c r="V128" s="161"/>
      <c r="W128" s="161"/>
      <c r="X128" s="162"/>
      <c r="Y128" s="161"/>
      <c r="Z128" s="161"/>
      <c r="AA128" s="162"/>
      <c r="AB128" s="162"/>
      <c r="AC128" s="161"/>
      <c r="AD128" s="161"/>
      <c r="AE128" s="161"/>
      <c r="AF128" s="160"/>
    </row>
    <row r="129" spans="1:32" ht="16" hidden="1" thickBot="1" x14ac:dyDescent="0.25">
      <c r="A129" s="155" t="str">
        <f>IF(B129="","",MAX(A$110:A128)+1)</f>
        <v/>
      </c>
      <c r="B129" s="155" t="str">
        <f t="shared" si="1"/>
        <v/>
      </c>
      <c r="C129" s="154" t="str">
        <f t="shared" si="2"/>
        <v/>
      </c>
      <c r="E129" s="153" t="str">
        <f t="shared" si="3"/>
        <v/>
      </c>
      <c r="F129" s="152" t="str">
        <f t="shared" si="4"/>
        <v/>
      </c>
      <c r="G129" s="150"/>
      <c r="H129" s="149" t="str">
        <v/>
      </c>
      <c r="I129" s="166" t="str">
        <v/>
      </c>
      <c r="J129" s="150"/>
      <c r="K129" s="149" t="str">
        <f t="shared" si="5"/>
        <v/>
      </c>
      <c r="L129" s="149" t="str">
        <f t="shared" si="6"/>
        <v/>
      </c>
      <c r="M129" s="148" t="str">
        <f t="shared" si="7"/>
        <v/>
      </c>
      <c r="N129" s="161"/>
      <c r="O129" s="161"/>
      <c r="P129" s="161"/>
      <c r="Q129" s="161"/>
      <c r="R129" s="161"/>
      <c r="S129" s="161"/>
      <c r="T129" s="161"/>
      <c r="U129" s="161"/>
      <c r="V129" s="161"/>
      <c r="W129" s="161"/>
      <c r="X129" s="162"/>
      <c r="Y129" s="161"/>
      <c r="Z129" s="161"/>
      <c r="AA129" s="162"/>
      <c r="AB129" s="162"/>
      <c r="AC129" s="161"/>
      <c r="AD129" s="161"/>
      <c r="AE129" s="161"/>
      <c r="AF129" s="160"/>
    </row>
    <row r="130" spans="1:32" ht="16" hidden="1" thickBot="1" x14ac:dyDescent="0.25">
      <c r="A130" s="155" t="str">
        <f>IF(B130="","",MAX(A$110:A129)+1)</f>
        <v/>
      </c>
      <c r="B130" s="155" t="str">
        <f t="shared" si="1"/>
        <v/>
      </c>
      <c r="C130" s="154" t="str">
        <f t="shared" si="2"/>
        <v/>
      </c>
      <c r="E130" s="153" t="str">
        <f t="shared" si="3"/>
        <v/>
      </c>
      <c r="F130" s="152" t="str">
        <f t="shared" si="4"/>
        <v/>
      </c>
      <c r="G130" s="150"/>
      <c r="H130" s="149" t="str">
        <v/>
      </c>
      <c r="I130" s="166" t="str">
        <v/>
      </c>
      <c r="J130" s="150"/>
      <c r="K130" s="149" t="str">
        <f t="shared" si="5"/>
        <v/>
      </c>
      <c r="L130" s="149" t="str">
        <f t="shared" si="6"/>
        <v/>
      </c>
      <c r="M130" s="148" t="str">
        <f t="shared" si="7"/>
        <v/>
      </c>
      <c r="N130" s="161"/>
      <c r="O130" s="161"/>
      <c r="P130" s="161"/>
      <c r="Q130" s="161"/>
      <c r="R130" s="161"/>
      <c r="S130" s="161"/>
      <c r="T130" s="161"/>
      <c r="U130" s="161"/>
      <c r="V130" s="161"/>
      <c r="W130" s="161"/>
      <c r="X130" s="162"/>
      <c r="Y130" s="161"/>
      <c r="Z130" s="161"/>
      <c r="AA130" s="162"/>
      <c r="AB130" s="162"/>
      <c r="AC130" s="161"/>
      <c r="AD130" s="161"/>
      <c r="AE130" s="161"/>
      <c r="AF130" s="160"/>
    </row>
    <row r="131" spans="1:32" ht="16" hidden="1" thickBot="1" x14ac:dyDescent="0.25">
      <c r="A131" s="155" t="str">
        <f>IF(B131="","",MAX(A$110:A130)+1)</f>
        <v/>
      </c>
      <c r="B131" s="155" t="str">
        <f t="shared" si="1"/>
        <v/>
      </c>
      <c r="C131" s="154" t="str">
        <f t="shared" si="2"/>
        <v/>
      </c>
      <c r="E131" s="153" t="str">
        <f t="shared" si="3"/>
        <v/>
      </c>
      <c r="F131" s="152" t="str">
        <f t="shared" si="4"/>
        <v/>
      </c>
      <c r="G131" s="150"/>
      <c r="H131" s="149" t="str">
        <v/>
      </c>
      <c r="I131" s="166" t="str">
        <v/>
      </c>
      <c r="J131" s="150"/>
      <c r="K131" s="149" t="str">
        <f t="shared" si="5"/>
        <v/>
      </c>
      <c r="L131" s="149" t="str">
        <f t="shared" si="6"/>
        <v/>
      </c>
      <c r="M131" s="148" t="str">
        <f t="shared" si="7"/>
        <v/>
      </c>
      <c r="N131" s="161"/>
      <c r="O131" s="161"/>
      <c r="P131" s="161"/>
      <c r="Q131" s="161"/>
      <c r="R131" s="161"/>
      <c r="S131" s="161"/>
      <c r="T131" s="161"/>
      <c r="U131" s="161"/>
      <c r="V131" s="161"/>
      <c r="W131" s="161"/>
      <c r="X131" s="162"/>
      <c r="Y131" s="161"/>
      <c r="Z131" s="161"/>
      <c r="AA131" s="162"/>
      <c r="AB131" s="162"/>
      <c r="AC131" s="161"/>
      <c r="AD131" s="161"/>
      <c r="AE131" s="161"/>
      <c r="AF131" s="160"/>
    </row>
    <row r="132" spans="1:32" ht="16" hidden="1" thickBot="1" x14ac:dyDescent="0.25">
      <c r="A132" s="155" t="str">
        <f>IF(B132="","",MAX(A$110:A131)+1)</f>
        <v/>
      </c>
      <c r="B132" s="155" t="str">
        <f t="shared" si="1"/>
        <v/>
      </c>
      <c r="C132" s="154" t="str">
        <f t="shared" si="2"/>
        <v/>
      </c>
      <c r="E132" s="153" t="str">
        <f t="shared" si="3"/>
        <v/>
      </c>
      <c r="F132" s="152" t="str">
        <f t="shared" si="4"/>
        <v/>
      </c>
      <c r="G132" s="150"/>
      <c r="H132" s="149" t="str">
        <v/>
      </c>
      <c r="I132" s="166" t="str">
        <v/>
      </c>
      <c r="J132" s="150"/>
      <c r="K132" s="149" t="str">
        <f t="shared" si="5"/>
        <v/>
      </c>
      <c r="L132" s="149" t="str">
        <f t="shared" si="6"/>
        <v/>
      </c>
      <c r="M132" s="148" t="str">
        <f t="shared" si="7"/>
        <v/>
      </c>
      <c r="N132" s="161"/>
      <c r="O132" s="161"/>
      <c r="P132" s="161"/>
      <c r="Q132" s="161"/>
      <c r="R132" s="161"/>
      <c r="S132" s="161"/>
      <c r="T132" s="161"/>
      <c r="U132" s="161"/>
      <c r="V132" s="161"/>
      <c r="W132" s="161"/>
      <c r="X132" s="162"/>
      <c r="Y132" s="161"/>
      <c r="Z132" s="161"/>
      <c r="AA132" s="162"/>
      <c r="AB132" s="162"/>
      <c r="AC132" s="161"/>
      <c r="AD132" s="161"/>
      <c r="AE132" s="161"/>
      <c r="AF132" s="160"/>
    </row>
    <row r="133" spans="1:32" ht="16" hidden="1" thickBot="1" x14ac:dyDescent="0.25">
      <c r="A133" s="155" t="str">
        <f>IF(B133="","",MAX(A$110:A132)+1)</f>
        <v/>
      </c>
      <c r="B133" s="155" t="str">
        <f t="shared" si="1"/>
        <v/>
      </c>
      <c r="C133" s="154" t="str">
        <f t="shared" si="2"/>
        <v/>
      </c>
      <c r="E133" s="153" t="str">
        <f t="shared" si="3"/>
        <v/>
      </c>
      <c r="F133" s="152" t="str">
        <f t="shared" si="4"/>
        <v/>
      </c>
      <c r="G133" s="150"/>
      <c r="H133" s="149" t="str">
        <v/>
      </c>
      <c r="I133" s="166" t="str">
        <v/>
      </c>
      <c r="J133" s="150"/>
      <c r="K133" s="149" t="str">
        <f t="shared" si="5"/>
        <v/>
      </c>
      <c r="L133" s="149" t="str">
        <f t="shared" si="6"/>
        <v/>
      </c>
      <c r="M133" s="148" t="str">
        <f t="shared" si="7"/>
        <v/>
      </c>
      <c r="N133" s="161"/>
      <c r="O133" s="161"/>
      <c r="P133" s="161"/>
      <c r="Q133" s="161"/>
      <c r="R133" s="161"/>
      <c r="S133" s="161"/>
      <c r="T133" s="161"/>
      <c r="U133" s="161"/>
      <c r="V133" s="161"/>
      <c r="W133" s="161"/>
      <c r="X133" s="162"/>
      <c r="Y133" s="161"/>
      <c r="Z133" s="161"/>
      <c r="AA133" s="162"/>
      <c r="AB133" s="162"/>
      <c r="AC133" s="161"/>
      <c r="AD133" s="161"/>
      <c r="AE133" s="161"/>
      <c r="AF133" s="160"/>
    </row>
    <row r="134" spans="1:32" ht="16" hidden="1" thickBot="1" x14ac:dyDescent="0.25">
      <c r="A134" s="155" t="str">
        <f>IF(B134="","",MAX(A$110:A133)+1)</f>
        <v/>
      </c>
      <c r="B134" s="155" t="str">
        <f t="shared" si="1"/>
        <v/>
      </c>
      <c r="C134" s="154" t="str">
        <f t="shared" si="2"/>
        <v/>
      </c>
      <c r="E134" s="153" t="str">
        <f t="shared" si="3"/>
        <v/>
      </c>
      <c r="F134" s="152" t="str">
        <f t="shared" si="4"/>
        <v/>
      </c>
      <c r="G134" s="150"/>
      <c r="H134" s="149" t="str">
        <v/>
      </c>
      <c r="I134" s="166" t="str">
        <v/>
      </c>
      <c r="J134" s="150"/>
      <c r="K134" s="149" t="str">
        <f t="shared" si="5"/>
        <v/>
      </c>
      <c r="L134" s="149" t="str">
        <f t="shared" si="6"/>
        <v/>
      </c>
      <c r="M134" s="148" t="str">
        <f t="shared" si="7"/>
        <v/>
      </c>
      <c r="N134" s="161"/>
      <c r="O134" s="161"/>
      <c r="P134" s="161"/>
      <c r="Q134" s="161"/>
      <c r="R134" s="161"/>
      <c r="S134" s="161"/>
      <c r="T134" s="161"/>
      <c r="U134" s="161"/>
      <c r="V134" s="161"/>
      <c r="W134" s="161"/>
      <c r="X134" s="162"/>
      <c r="Y134" s="161"/>
      <c r="Z134" s="161"/>
      <c r="AA134" s="162"/>
      <c r="AB134" s="162"/>
      <c r="AC134" s="161"/>
      <c r="AD134" s="161"/>
      <c r="AE134" s="161"/>
      <c r="AF134" s="160"/>
    </row>
    <row r="135" spans="1:32" ht="16" hidden="1" thickBot="1" x14ac:dyDescent="0.25">
      <c r="A135" s="155" t="str">
        <f>IF(B135="","",MAX(A$110:A134)+1)</f>
        <v/>
      </c>
      <c r="B135" s="155" t="str">
        <f t="shared" si="1"/>
        <v/>
      </c>
      <c r="C135" s="154" t="str">
        <f t="shared" si="2"/>
        <v/>
      </c>
      <c r="E135" s="153" t="str">
        <f t="shared" si="3"/>
        <v/>
      </c>
      <c r="F135" s="152" t="str">
        <f t="shared" si="4"/>
        <v/>
      </c>
      <c r="G135" s="150"/>
      <c r="H135" s="149" t="str">
        <v/>
      </c>
      <c r="I135" s="166" t="str">
        <v/>
      </c>
      <c r="J135" s="150"/>
      <c r="K135" s="149" t="str">
        <f t="shared" si="5"/>
        <v/>
      </c>
      <c r="L135" s="149" t="str">
        <f t="shared" si="6"/>
        <v/>
      </c>
      <c r="M135" s="148" t="str">
        <f t="shared" si="7"/>
        <v/>
      </c>
      <c r="N135" s="161"/>
      <c r="O135" s="161"/>
      <c r="P135" s="161"/>
      <c r="Q135" s="161"/>
      <c r="R135" s="161"/>
      <c r="S135" s="161"/>
      <c r="T135" s="161"/>
      <c r="U135" s="161"/>
      <c r="V135" s="161"/>
      <c r="W135" s="161"/>
      <c r="X135" s="162"/>
      <c r="Y135" s="161"/>
      <c r="Z135" s="161"/>
      <c r="AA135" s="162"/>
      <c r="AB135" s="162"/>
      <c r="AC135" s="161"/>
      <c r="AD135" s="161"/>
      <c r="AE135" s="161"/>
      <c r="AF135" s="160"/>
    </row>
    <row r="136" spans="1:32" ht="16" hidden="1" thickBot="1" x14ac:dyDescent="0.25">
      <c r="A136" s="155" t="str">
        <f>IF(B136="","",MAX(A$110:A135)+1)</f>
        <v/>
      </c>
      <c r="B136" s="155" t="str">
        <f t="shared" si="1"/>
        <v/>
      </c>
      <c r="C136" s="154" t="str">
        <f t="shared" si="2"/>
        <v/>
      </c>
      <c r="E136" s="153" t="str">
        <f t="shared" si="3"/>
        <v/>
      </c>
      <c r="F136" s="152" t="str">
        <f t="shared" si="4"/>
        <v/>
      </c>
      <c r="G136" s="150"/>
      <c r="H136" s="149" t="str">
        <v/>
      </c>
      <c r="I136" s="166" t="str">
        <v/>
      </c>
      <c r="J136" s="150"/>
      <c r="K136" s="149" t="str">
        <f t="shared" si="5"/>
        <v/>
      </c>
      <c r="L136" s="149" t="str">
        <f t="shared" si="6"/>
        <v/>
      </c>
      <c r="M136" s="148" t="str">
        <f t="shared" si="7"/>
        <v/>
      </c>
      <c r="N136" s="161"/>
      <c r="O136" s="161"/>
      <c r="P136" s="161"/>
      <c r="Q136" s="161"/>
      <c r="R136" s="161"/>
      <c r="S136" s="161"/>
      <c r="T136" s="161"/>
      <c r="U136" s="161"/>
      <c r="V136" s="161"/>
      <c r="W136" s="161"/>
      <c r="X136" s="162"/>
      <c r="Y136" s="161"/>
      <c r="Z136" s="161"/>
      <c r="AA136" s="162"/>
      <c r="AB136" s="162"/>
      <c r="AC136" s="161"/>
      <c r="AD136" s="161"/>
      <c r="AE136" s="161"/>
      <c r="AF136" s="160"/>
    </row>
    <row r="137" spans="1:32" ht="16" hidden="1" thickBot="1" x14ac:dyDescent="0.25">
      <c r="A137" s="155" t="str">
        <f>IF(B137="","",MAX(A$110:A136)+1)</f>
        <v/>
      </c>
      <c r="B137" s="155" t="str">
        <f t="shared" si="1"/>
        <v/>
      </c>
      <c r="C137" s="154" t="str">
        <f t="shared" si="2"/>
        <v/>
      </c>
      <c r="E137" s="153" t="str">
        <f t="shared" si="3"/>
        <v/>
      </c>
      <c r="F137" s="152" t="str">
        <f t="shared" si="4"/>
        <v/>
      </c>
      <c r="G137" s="150"/>
      <c r="H137" s="149" t="str">
        <v/>
      </c>
      <c r="I137" s="165" t="str">
        <v/>
      </c>
      <c r="J137" s="150"/>
      <c r="K137" s="149" t="str">
        <f t="shared" si="5"/>
        <v/>
      </c>
      <c r="L137" s="149" t="str">
        <f t="shared" si="6"/>
        <v/>
      </c>
      <c r="M137" s="148" t="str">
        <f t="shared" si="7"/>
        <v/>
      </c>
      <c r="N137" s="161"/>
      <c r="O137" s="161"/>
      <c r="P137" s="161"/>
      <c r="Q137" s="161"/>
      <c r="R137" s="161"/>
      <c r="S137" s="161"/>
      <c r="T137" s="161"/>
      <c r="U137" s="161"/>
      <c r="V137" s="161"/>
      <c r="W137" s="161"/>
      <c r="X137" s="162"/>
      <c r="Y137" s="161"/>
      <c r="Z137" s="161"/>
      <c r="AA137" s="162"/>
      <c r="AB137" s="162"/>
      <c r="AC137" s="161"/>
      <c r="AD137" s="161"/>
      <c r="AE137" s="161"/>
      <c r="AF137" s="160"/>
    </row>
    <row r="138" spans="1:32" ht="16" hidden="1" thickBot="1" x14ac:dyDescent="0.25">
      <c r="A138" s="155" t="str">
        <f>IF(B138="","",MAX(A$110:A137)+1)</f>
        <v/>
      </c>
      <c r="B138" s="155" t="str">
        <f t="shared" si="1"/>
        <v/>
      </c>
      <c r="C138" s="154" t="str">
        <f t="shared" si="2"/>
        <v/>
      </c>
      <c r="E138" s="153" t="str">
        <f t="shared" si="3"/>
        <v/>
      </c>
      <c r="F138" s="152" t="str">
        <f t="shared" si="4"/>
        <v/>
      </c>
      <c r="G138" s="150"/>
      <c r="H138" s="149" t="str">
        <v/>
      </c>
      <c r="I138" s="165" t="str">
        <v/>
      </c>
      <c r="J138" s="150"/>
      <c r="K138" s="149" t="str">
        <f t="shared" si="5"/>
        <v/>
      </c>
      <c r="L138" s="149" t="str">
        <f t="shared" si="6"/>
        <v/>
      </c>
      <c r="M138" s="148" t="str">
        <f t="shared" si="7"/>
        <v/>
      </c>
      <c r="N138" s="161"/>
      <c r="O138" s="161"/>
      <c r="P138" s="161"/>
      <c r="Q138" s="161"/>
      <c r="R138" s="161"/>
      <c r="S138" s="161"/>
      <c r="T138" s="161"/>
      <c r="U138" s="161"/>
      <c r="V138" s="161"/>
      <c r="W138" s="161"/>
      <c r="X138" s="162"/>
      <c r="Y138" s="161"/>
      <c r="Z138" s="161"/>
      <c r="AA138" s="162"/>
      <c r="AB138" s="162"/>
      <c r="AC138" s="161"/>
      <c r="AD138" s="161"/>
      <c r="AE138" s="161"/>
      <c r="AF138" s="160"/>
    </row>
    <row r="139" spans="1:32" ht="16" hidden="1" thickBot="1" x14ac:dyDescent="0.25">
      <c r="A139" s="155" t="str">
        <f>IF(B139="","",MAX(A$110:A138)+1)</f>
        <v/>
      </c>
      <c r="B139" s="155" t="str">
        <f t="shared" si="1"/>
        <v/>
      </c>
      <c r="C139" s="154" t="str">
        <f t="shared" si="2"/>
        <v/>
      </c>
      <c r="E139" s="153" t="str">
        <f t="shared" si="3"/>
        <v/>
      </c>
      <c r="F139" s="152" t="str">
        <f t="shared" si="4"/>
        <v/>
      </c>
      <c r="G139" s="150"/>
      <c r="H139" s="149" t="str">
        <v/>
      </c>
      <c r="I139" s="165" t="str">
        <v/>
      </c>
      <c r="J139" s="150"/>
      <c r="K139" s="149" t="str">
        <f t="shared" si="5"/>
        <v/>
      </c>
      <c r="L139" s="149" t="str">
        <f t="shared" si="6"/>
        <v/>
      </c>
      <c r="M139" s="148" t="str">
        <f t="shared" si="7"/>
        <v/>
      </c>
      <c r="N139" s="161"/>
      <c r="O139" s="161"/>
      <c r="P139" s="161"/>
      <c r="Q139" s="161"/>
      <c r="R139" s="161"/>
      <c r="S139" s="161"/>
      <c r="T139" s="161"/>
      <c r="U139" s="161"/>
      <c r="V139" s="161"/>
      <c r="W139" s="161"/>
      <c r="X139" s="162"/>
      <c r="Y139" s="161"/>
      <c r="Z139" s="161"/>
      <c r="AA139" s="162"/>
      <c r="AB139" s="162"/>
      <c r="AC139" s="161"/>
      <c r="AD139" s="161"/>
      <c r="AE139" s="161"/>
      <c r="AF139" s="160"/>
    </row>
    <row r="140" spans="1:32" ht="16" hidden="1" thickBot="1" x14ac:dyDescent="0.25">
      <c r="A140" s="155" t="str">
        <f>IF(B140="","",MAX(A$110:A139)+1)</f>
        <v/>
      </c>
      <c r="B140" s="155" t="str">
        <f t="shared" si="1"/>
        <v/>
      </c>
      <c r="C140" s="154" t="str">
        <f t="shared" si="2"/>
        <v/>
      </c>
      <c r="E140" s="153" t="str">
        <f t="shared" si="3"/>
        <v/>
      </c>
      <c r="F140" s="152" t="str">
        <f t="shared" si="4"/>
        <v/>
      </c>
      <c r="G140" s="150"/>
      <c r="H140" s="149" t="str">
        <v/>
      </c>
      <c r="I140" s="165" t="str">
        <v/>
      </c>
      <c r="J140" s="150"/>
      <c r="K140" s="149" t="str">
        <f t="shared" si="5"/>
        <v/>
      </c>
      <c r="L140" s="149" t="str">
        <f t="shared" si="6"/>
        <v/>
      </c>
      <c r="M140" s="148" t="str">
        <f t="shared" si="7"/>
        <v/>
      </c>
      <c r="N140" s="161"/>
      <c r="O140" s="161"/>
      <c r="P140" s="161"/>
      <c r="Q140" s="161"/>
      <c r="R140" s="161"/>
      <c r="S140" s="161"/>
      <c r="T140" s="161"/>
      <c r="U140" s="161"/>
      <c r="V140" s="161"/>
      <c r="W140" s="161"/>
      <c r="X140" s="162"/>
      <c r="Y140" s="161"/>
      <c r="Z140" s="161"/>
      <c r="AA140" s="162"/>
      <c r="AB140" s="162"/>
      <c r="AC140" s="161"/>
      <c r="AD140" s="161"/>
      <c r="AE140" s="161"/>
      <c r="AF140" s="160"/>
    </row>
    <row r="141" spans="1:32" ht="16" hidden="1" thickBot="1" x14ac:dyDescent="0.25">
      <c r="A141" s="155" t="str">
        <f>IF(B141="","",MAX(A$110:A140)+1)</f>
        <v/>
      </c>
      <c r="B141" s="155" t="str">
        <f t="shared" si="1"/>
        <v/>
      </c>
      <c r="C141" s="154" t="str">
        <f t="shared" si="2"/>
        <v/>
      </c>
      <c r="E141" s="153" t="str">
        <f t="shared" si="3"/>
        <v/>
      </c>
      <c r="F141" s="152" t="str">
        <f t="shared" si="4"/>
        <v/>
      </c>
      <c r="G141" s="150"/>
      <c r="H141" s="149" t="str">
        <v/>
      </c>
      <c r="I141" s="164" t="str">
        <v/>
      </c>
      <c r="J141" s="150"/>
      <c r="K141" s="149" t="str">
        <f t="shared" si="5"/>
        <v/>
      </c>
      <c r="L141" s="149" t="str">
        <f t="shared" si="6"/>
        <v/>
      </c>
      <c r="M141" s="148" t="str">
        <f t="shared" si="7"/>
        <v/>
      </c>
      <c r="N141" s="161"/>
      <c r="O141" s="161"/>
      <c r="P141" s="161"/>
      <c r="Q141" s="161"/>
      <c r="R141" s="161"/>
      <c r="S141" s="161"/>
      <c r="T141" s="161"/>
      <c r="U141" s="161"/>
      <c r="V141" s="161"/>
      <c r="W141" s="161"/>
      <c r="X141" s="162"/>
      <c r="Y141" s="161"/>
      <c r="Z141" s="161"/>
      <c r="AA141" s="162"/>
      <c r="AB141" s="162"/>
      <c r="AC141" s="161"/>
      <c r="AD141" s="161"/>
      <c r="AE141" s="161"/>
      <c r="AF141" s="160"/>
    </row>
    <row r="142" spans="1:32" ht="16" hidden="1" thickBot="1" x14ac:dyDescent="0.25">
      <c r="A142" s="155" t="str">
        <f>IF(B142="","",MAX(A$110:A141)+1)</f>
        <v/>
      </c>
      <c r="B142" s="155" t="str">
        <f t="shared" si="1"/>
        <v/>
      </c>
      <c r="C142" s="154" t="str">
        <f t="shared" si="2"/>
        <v/>
      </c>
      <c r="E142" s="153" t="str">
        <f t="shared" si="3"/>
        <v/>
      </c>
      <c r="F142" s="152" t="str">
        <f t="shared" si="4"/>
        <v/>
      </c>
      <c r="G142" s="150"/>
      <c r="H142" s="149" t="str">
        <v/>
      </c>
      <c r="I142" s="163" t="str">
        <v/>
      </c>
      <c r="J142" s="150"/>
      <c r="K142" s="149" t="str">
        <f t="shared" si="5"/>
        <v/>
      </c>
      <c r="L142" s="149" t="str">
        <f t="shared" si="6"/>
        <v/>
      </c>
      <c r="M142" s="148" t="str">
        <f t="shared" si="7"/>
        <v/>
      </c>
      <c r="N142" s="161"/>
      <c r="O142" s="161"/>
      <c r="P142" s="161"/>
      <c r="Q142" s="161"/>
      <c r="R142" s="161"/>
      <c r="S142" s="161"/>
      <c r="T142" s="161"/>
      <c r="U142" s="161"/>
      <c r="V142" s="161"/>
      <c r="W142" s="161"/>
      <c r="X142" s="162"/>
      <c r="Y142" s="161"/>
      <c r="Z142" s="161"/>
      <c r="AA142" s="162"/>
      <c r="AB142" s="162"/>
      <c r="AC142" s="161"/>
      <c r="AD142" s="161"/>
      <c r="AE142" s="161"/>
      <c r="AF142" s="160"/>
    </row>
    <row r="143" spans="1:32" ht="16" hidden="1" thickBot="1" x14ac:dyDescent="0.25">
      <c r="A143" s="155" t="str">
        <f>IF(B143="","",MAX(A$110:A142)+1)</f>
        <v/>
      </c>
      <c r="B143" s="155" t="str">
        <f t="shared" ref="B143:B174" si="8">IF(E36&gt;0,B36,"")</f>
        <v/>
      </c>
      <c r="C143" s="154" t="str">
        <f t="shared" ref="C143:C174" si="9">IF(E36&gt;0,E36,"")</f>
        <v/>
      </c>
      <c r="E143" s="153" t="str">
        <f t="shared" ref="E143:E174" si="10">IFERROR(INDEX($B$111:$B$210,MATCH(ROW()-ROW($D$110),$A$111:$A$210,0)),"")</f>
        <v/>
      </c>
      <c r="F143" s="152" t="str">
        <f t="shared" ref="F143:F174" si="11">IFERROR(INDEX($C$111:$C$210,MATCH(ROW()-ROW($D$110),$A$111:$A$210,0)),"")</f>
        <v/>
      </c>
      <c r="G143" s="150"/>
      <c r="H143" s="149" t="str">
        <v/>
      </c>
      <c r="I143" s="163" t="str">
        <v/>
      </c>
      <c r="J143" s="150"/>
      <c r="K143" s="149" t="str">
        <f t="shared" ref="K143:K174" si="12">IF(H143&gt;"*",H143,"")</f>
        <v/>
      </c>
      <c r="L143" s="149" t="str">
        <f t="shared" ref="L143:L174" si="13">IF(H143&gt;"*",$B$1,"")</f>
        <v/>
      </c>
      <c r="M143" s="148" t="str">
        <f t="shared" ref="M143:M174" si="14">IF(H143&gt;"*",I143,"")</f>
        <v/>
      </c>
      <c r="N143" s="161"/>
      <c r="O143" s="161"/>
      <c r="P143" s="161"/>
      <c r="Q143" s="161"/>
      <c r="R143" s="161"/>
      <c r="S143" s="161"/>
      <c r="T143" s="161"/>
      <c r="U143" s="161"/>
      <c r="V143" s="161"/>
      <c r="W143" s="161"/>
      <c r="X143" s="162"/>
      <c r="Y143" s="161"/>
      <c r="Z143" s="161"/>
      <c r="AA143" s="162"/>
      <c r="AB143" s="162"/>
      <c r="AC143" s="161"/>
      <c r="AD143" s="161"/>
      <c r="AE143" s="161"/>
      <c r="AF143" s="160"/>
    </row>
    <row r="144" spans="1:32" ht="16" hidden="1" thickBot="1" x14ac:dyDescent="0.25">
      <c r="A144" s="155" t="str">
        <f>IF(B144="","",MAX(A$110:A143)+1)</f>
        <v/>
      </c>
      <c r="B144" s="155" t="str">
        <f t="shared" si="8"/>
        <v/>
      </c>
      <c r="C144" s="154" t="str">
        <f t="shared" si="9"/>
        <v/>
      </c>
      <c r="E144" s="153" t="str">
        <f t="shared" si="10"/>
        <v/>
      </c>
      <c r="F144" s="152" t="str">
        <f t="shared" si="11"/>
        <v/>
      </c>
      <c r="G144" s="150"/>
      <c r="H144" s="149" t="str">
        <v/>
      </c>
      <c r="I144" s="163" t="str">
        <v/>
      </c>
      <c r="J144" s="150"/>
      <c r="K144" s="149" t="str">
        <f t="shared" si="12"/>
        <v/>
      </c>
      <c r="L144" s="149" t="str">
        <f t="shared" si="13"/>
        <v/>
      </c>
      <c r="M144" s="148" t="str">
        <f t="shared" si="14"/>
        <v/>
      </c>
      <c r="N144" s="161"/>
      <c r="O144" s="161"/>
      <c r="P144" s="161"/>
      <c r="Q144" s="161"/>
      <c r="R144" s="161"/>
      <c r="S144" s="161"/>
      <c r="T144" s="161"/>
      <c r="U144" s="161"/>
      <c r="V144" s="161"/>
      <c r="W144" s="161"/>
      <c r="X144" s="162"/>
      <c r="Y144" s="161"/>
      <c r="Z144" s="161"/>
      <c r="AA144" s="162"/>
      <c r="AB144" s="162"/>
      <c r="AC144" s="161"/>
      <c r="AD144" s="161"/>
      <c r="AE144" s="161"/>
      <c r="AF144" s="160"/>
    </row>
    <row r="145" spans="1:32" ht="16" hidden="1" thickBot="1" x14ac:dyDescent="0.25">
      <c r="A145" s="155" t="str">
        <f>IF(B145="","",MAX(A$110:A144)+1)</f>
        <v/>
      </c>
      <c r="B145" s="155" t="str">
        <f t="shared" si="8"/>
        <v/>
      </c>
      <c r="C145" s="154" t="str">
        <f t="shared" si="9"/>
        <v/>
      </c>
      <c r="E145" s="153" t="str">
        <f t="shared" si="10"/>
        <v/>
      </c>
      <c r="F145" s="152" t="str">
        <f t="shared" si="11"/>
        <v/>
      </c>
      <c r="G145" s="150"/>
      <c r="H145" s="149" t="str">
        <v/>
      </c>
      <c r="I145" s="163" t="str">
        <v/>
      </c>
      <c r="J145" s="150"/>
      <c r="K145" s="149" t="str">
        <f t="shared" si="12"/>
        <v/>
      </c>
      <c r="L145" s="149" t="str">
        <f t="shared" si="13"/>
        <v/>
      </c>
      <c r="M145" s="148" t="str">
        <f t="shared" si="14"/>
        <v/>
      </c>
      <c r="N145" s="161"/>
      <c r="O145" s="161"/>
      <c r="P145" s="161"/>
      <c r="Q145" s="161"/>
      <c r="R145" s="161"/>
      <c r="S145" s="161"/>
      <c r="T145" s="161"/>
      <c r="U145" s="161"/>
      <c r="V145" s="161"/>
      <c r="W145" s="161"/>
      <c r="X145" s="162"/>
      <c r="Y145" s="161"/>
      <c r="Z145" s="161"/>
      <c r="AA145" s="162"/>
      <c r="AB145" s="162"/>
      <c r="AC145" s="161"/>
      <c r="AD145" s="161"/>
      <c r="AE145" s="161"/>
      <c r="AF145" s="160"/>
    </row>
    <row r="146" spans="1:32" ht="16" hidden="1" thickBot="1" x14ac:dyDescent="0.25">
      <c r="A146" s="155" t="str">
        <f>IF(B146="","",MAX(A$110:A145)+1)</f>
        <v/>
      </c>
      <c r="B146" s="155" t="str">
        <f t="shared" si="8"/>
        <v/>
      </c>
      <c r="C146" s="154" t="str">
        <f t="shared" si="9"/>
        <v/>
      </c>
      <c r="E146" s="153" t="str">
        <f t="shared" si="10"/>
        <v/>
      </c>
      <c r="F146" s="152" t="str">
        <f t="shared" si="11"/>
        <v/>
      </c>
      <c r="G146" s="150"/>
      <c r="H146" s="149" t="str">
        <v/>
      </c>
      <c r="I146" s="163" t="str">
        <v/>
      </c>
      <c r="J146" s="150"/>
      <c r="K146" s="149" t="str">
        <f t="shared" si="12"/>
        <v/>
      </c>
      <c r="L146" s="149" t="str">
        <f t="shared" si="13"/>
        <v/>
      </c>
      <c r="M146" s="148" t="str">
        <f t="shared" si="14"/>
        <v/>
      </c>
      <c r="N146" s="161"/>
      <c r="O146" s="161"/>
      <c r="P146" s="161"/>
      <c r="Q146" s="161"/>
      <c r="R146" s="161"/>
      <c r="S146" s="161"/>
      <c r="T146" s="161"/>
      <c r="U146" s="161"/>
      <c r="V146" s="161"/>
      <c r="W146" s="161"/>
      <c r="X146" s="162"/>
      <c r="Y146" s="161"/>
      <c r="Z146" s="161"/>
      <c r="AA146" s="162"/>
      <c r="AB146" s="162"/>
      <c r="AC146" s="161"/>
      <c r="AD146" s="161"/>
      <c r="AE146" s="161"/>
      <c r="AF146" s="160"/>
    </row>
    <row r="147" spans="1:32" ht="16" hidden="1" thickBot="1" x14ac:dyDescent="0.25">
      <c r="A147" s="155" t="str">
        <f>IF(B147="","",MAX(A$110:A146)+1)</f>
        <v/>
      </c>
      <c r="B147" s="155" t="str">
        <f t="shared" si="8"/>
        <v/>
      </c>
      <c r="C147" s="154" t="str">
        <f t="shared" si="9"/>
        <v/>
      </c>
      <c r="E147" s="153" t="str">
        <f t="shared" si="10"/>
        <v/>
      </c>
      <c r="F147" s="152" t="str">
        <f t="shared" si="11"/>
        <v/>
      </c>
      <c r="G147" s="150"/>
      <c r="H147" s="149" t="str">
        <v/>
      </c>
      <c r="I147" s="163" t="str">
        <v/>
      </c>
      <c r="J147" s="150"/>
      <c r="K147" s="149" t="str">
        <f t="shared" si="12"/>
        <v/>
      </c>
      <c r="L147" s="149" t="str">
        <f t="shared" si="13"/>
        <v/>
      </c>
      <c r="M147" s="148" t="str">
        <f t="shared" si="14"/>
        <v/>
      </c>
      <c r="N147" s="161"/>
      <c r="O147" s="161"/>
      <c r="P147" s="161"/>
      <c r="Q147" s="161"/>
      <c r="R147" s="161"/>
      <c r="S147" s="161"/>
      <c r="T147" s="161"/>
      <c r="U147" s="161"/>
      <c r="V147" s="161"/>
      <c r="W147" s="161"/>
      <c r="X147" s="162"/>
      <c r="Y147" s="161"/>
      <c r="Z147" s="161"/>
      <c r="AA147" s="162"/>
      <c r="AB147" s="162"/>
      <c r="AC147" s="161"/>
      <c r="AD147" s="161"/>
      <c r="AE147" s="161"/>
      <c r="AF147" s="160"/>
    </row>
    <row r="148" spans="1:32" ht="16" hidden="1" thickBot="1" x14ac:dyDescent="0.25">
      <c r="A148" s="155" t="str">
        <f>IF(B148="","",MAX(A$110:A147)+1)</f>
        <v/>
      </c>
      <c r="B148" s="155" t="str">
        <f t="shared" si="8"/>
        <v/>
      </c>
      <c r="C148" s="154" t="str">
        <f t="shared" si="9"/>
        <v/>
      </c>
      <c r="E148" s="153" t="str">
        <f t="shared" si="10"/>
        <v/>
      </c>
      <c r="F148" s="152" t="str">
        <f t="shared" si="11"/>
        <v/>
      </c>
      <c r="G148" s="150"/>
      <c r="H148" s="149" t="str">
        <v/>
      </c>
      <c r="I148" s="163" t="str">
        <v/>
      </c>
      <c r="J148" s="150"/>
      <c r="K148" s="149" t="str">
        <f t="shared" si="12"/>
        <v/>
      </c>
      <c r="L148" s="149" t="str">
        <f t="shared" si="13"/>
        <v/>
      </c>
      <c r="M148" s="148" t="str">
        <f t="shared" si="14"/>
        <v/>
      </c>
      <c r="N148" s="161"/>
      <c r="O148" s="161"/>
      <c r="P148" s="161"/>
      <c r="Q148" s="161"/>
      <c r="R148" s="161"/>
      <c r="S148" s="161"/>
      <c r="T148" s="161"/>
      <c r="U148" s="161"/>
      <c r="V148" s="161"/>
      <c r="W148" s="161"/>
      <c r="X148" s="162"/>
      <c r="Y148" s="161"/>
      <c r="Z148" s="161"/>
      <c r="AA148" s="162"/>
      <c r="AB148" s="162"/>
      <c r="AC148" s="161"/>
      <c r="AD148" s="161"/>
      <c r="AE148" s="161"/>
      <c r="AF148" s="160"/>
    </row>
    <row r="149" spans="1:32" ht="16" hidden="1" thickBot="1" x14ac:dyDescent="0.25">
      <c r="A149" s="155" t="str">
        <f>IF(B149="","",MAX(A$110:A148)+1)</f>
        <v/>
      </c>
      <c r="B149" s="155" t="str">
        <f t="shared" si="8"/>
        <v/>
      </c>
      <c r="C149" s="154" t="str">
        <f t="shared" si="9"/>
        <v/>
      </c>
      <c r="E149" s="153" t="str">
        <f t="shared" si="10"/>
        <v/>
      </c>
      <c r="F149" s="152" t="str">
        <f t="shared" si="11"/>
        <v/>
      </c>
      <c r="G149" s="150"/>
      <c r="H149" s="149" t="str">
        <v/>
      </c>
      <c r="I149" s="163" t="str">
        <v/>
      </c>
      <c r="J149" s="150"/>
      <c r="K149" s="149" t="str">
        <f t="shared" si="12"/>
        <v/>
      </c>
      <c r="L149" s="149" t="str">
        <f t="shared" si="13"/>
        <v/>
      </c>
      <c r="M149" s="148" t="str">
        <f t="shared" si="14"/>
        <v/>
      </c>
      <c r="N149" s="161"/>
      <c r="O149" s="161"/>
      <c r="P149" s="161"/>
      <c r="Q149" s="161"/>
      <c r="R149" s="161"/>
      <c r="S149" s="161"/>
      <c r="T149" s="161"/>
      <c r="U149" s="161"/>
      <c r="V149" s="161"/>
      <c r="W149" s="161"/>
      <c r="X149" s="162"/>
      <c r="Y149" s="161"/>
      <c r="Z149" s="161"/>
      <c r="AA149" s="162"/>
      <c r="AB149" s="162"/>
      <c r="AC149" s="161"/>
      <c r="AD149" s="161"/>
      <c r="AE149" s="161"/>
      <c r="AF149" s="160"/>
    </row>
    <row r="150" spans="1:32" ht="16" hidden="1" thickBot="1" x14ac:dyDescent="0.25">
      <c r="A150" s="155" t="str">
        <f>IF(B150="","",MAX(A$110:A149)+1)</f>
        <v/>
      </c>
      <c r="B150" s="155" t="str">
        <f t="shared" si="8"/>
        <v/>
      </c>
      <c r="C150" s="154" t="str">
        <f t="shared" si="9"/>
        <v/>
      </c>
      <c r="E150" s="153" t="str">
        <f t="shared" si="10"/>
        <v/>
      </c>
      <c r="F150" s="152" t="str">
        <f t="shared" si="11"/>
        <v/>
      </c>
      <c r="G150" s="150"/>
      <c r="H150" s="149" t="str">
        <v/>
      </c>
      <c r="I150" s="163" t="str">
        <v/>
      </c>
      <c r="J150" s="150"/>
      <c r="K150" s="149" t="str">
        <f t="shared" si="12"/>
        <v/>
      </c>
      <c r="L150" s="149" t="str">
        <f t="shared" si="13"/>
        <v/>
      </c>
      <c r="M150" s="148" t="str">
        <f t="shared" si="14"/>
        <v/>
      </c>
      <c r="N150" s="161"/>
      <c r="O150" s="161"/>
      <c r="P150" s="161"/>
      <c r="Q150" s="161"/>
      <c r="R150" s="161"/>
      <c r="S150" s="161"/>
      <c r="T150" s="161"/>
      <c r="U150" s="161"/>
      <c r="V150" s="161"/>
      <c r="W150" s="161"/>
      <c r="X150" s="162"/>
      <c r="Y150" s="161"/>
      <c r="Z150" s="161"/>
      <c r="AA150" s="162"/>
      <c r="AB150" s="162"/>
      <c r="AC150" s="161"/>
      <c r="AD150" s="161"/>
      <c r="AE150" s="161"/>
      <c r="AF150" s="160"/>
    </row>
    <row r="151" spans="1:32" ht="16" hidden="1" thickBot="1" x14ac:dyDescent="0.25">
      <c r="A151" s="155" t="str">
        <f>IF(B151="","",MAX(A$110:A150)+1)</f>
        <v/>
      </c>
      <c r="B151" s="155" t="str">
        <f t="shared" si="8"/>
        <v/>
      </c>
      <c r="C151" s="154" t="str">
        <f t="shared" si="9"/>
        <v/>
      </c>
      <c r="E151" s="153" t="str">
        <f t="shared" si="10"/>
        <v/>
      </c>
      <c r="F151" s="152" t="str">
        <f t="shared" si="11"/>
        <v/>
      </c>
      <c r="G151" s="150"/>
      <c r="H151" s="149" t="str">
        <v/>
      </c>
      <c r="I151" s="163" t="str">
        <v/>
      </c>
      <c r="J151" s="150"/>
      <c r="K151" s="149" t="str">
        <f t="shared" si="12"/>
        <v/>
      </c>
      <c r="L151" s="149" t="str">
        <f t="shared" si="13"/>
        <v/>
      </c>
      <c r="M151" s="148" t="str">
        <f t="shared" si="14"/>
        <v/>
      </c>
      <c r="N151" s="161"/>
      <c r="O151" s="161"/>
      <c r="P151" s="161"/>
      <c r="Q151" s="161"/>
      <c r="R151" s="161"/>
      <c r="S151" s="161"/>
      <c r="T151" s="161"/>
      <c r="U151" s="161"/>
      <c r="V151" s="161"/>
      <c r="W151" s="161"/>
      <c r="X151" s="162"/>
      <c r="Y151" s="161"/>
      <c r="Z151" s="161"/>
      <c r="AA151" s="162"/>
      <c r="AB151" s="162"/>
      <c r="AC151" s="161"/>
      <c r="AD151" s="161"/>
      <c r="AE151" s="161"/>
      <c r="AF151" s="160"/>
    </row>
    <row r="152" spans="1:32" ht="16" hidden="1" thickBot="1" x14ac:dyDescent="0.25">
      <c r="A152" s="155" t="str">
        <f>IF(B152="","",MAX(A$110:A151)+1)</f>
        <v/>
      </c>
      <c r="B152" s="155" t="str">
        <f t="shared" si="8"/>
        <v/>
      </c>
      <c r="C152" s="154" t="str">
        <f t="shared" si="9"/>
        <v/>
      </c>
      <c r="E152" s="153" t="str">
        <f t="shared" si="10"/>
        <v/>
      </c>
      <c r="F152" s="152" t="str">
        <f t="shared" si="11"/>
        <v/>
      </c>
      <c r="G152" s="150"/>
      <c r="H152" s="149" t="str">
        <v/>
      </c>
      <c r="I152" s="151" t="str">
        <v/>
      </c>
      <c r="J152" s="150"/>
      <c r="K152" s="149" t="str">
        <f t="shared" si="12"/>
        <v/>
      </c>
      <c r="L152" s="149" t="str">
        <f t="shared" si="13"/>
        <v/>
      </c>
      <c r="M152" s="148" t="str">
        <f t="shared" si="14"/>
        <v/>
      </c>
      <c r="N152" s="157"/>
      <c r="O152" s="157"/>
      <c r="P152" s="157"/>
      <c r="Q152" s="157"/>
      <c r="R152" s="159"/>
      <c r="S152" s="157"/>
      <c r="T152" s="157"/>
      <c r="U152" s="157"/>
      <c r="V152" s="157"/>
      <c r="W152" s="157"/>
      <c r="X152" s="158"/>
      <c r="Y152" s="157"/>
      <c r="Z152" s="157"/>
      <c r="AA152" s="158"/>
      <c r="AB152" s="158"/>
      <c r="AC152" s="157"/>
      <c r="AD152" s="157"/>
      <c r="AE152" s="157"/>
      <c r="AF152" s="156"/>
    </row>
    <row r="153" spans="1:32" ht="16" hidden="1" thickBot="1" x14ac:dyDescent="0.25">
      <c r="A153" s="155" t="str">
        <f>IF(B153="","",MAX(A$110:A152)+1)</f>
        <v/>
      </c>
      <c r="B153" s="155" t="str">
        <f t="shared" si="8"/>
        <v/>
      </c>
      <c r="C153" s="154" t="str">
        <f t="shared" si="9"/>
        <v/>
      </c>
      <c r="E153" s="153" t="str">
        <f t="shared" si="10"/>
        <v/>
      </c>
      <c r="F153" s="152" t="str">
        <f t="shared" si="11"/>
        <v/>
      </c>
      <c r="G153" s="150"/>
      <c r="H153" s="149" t="str">
        <v/>
      </c>
      <c r="I153" s="151" t="str">
        <v/>
      </c>
      <c r="J153" s="150"/>
      <c r="K153" s="149" t="str">
        <f t="shared" si="12"/>
        <v/>
      </c>
      <c r="L153" s="149" t="str">
        <f t="shared" si="13"/>
        <v/>
      </c>
      <c r="M153" s="148" t="str">
        <f t="shared" si="14"/>
        <v/>
      </c>
      <c r="N153" s="157"/>
      <c r="O153" s="157"/>
      <c r="P153" s="157"/>
      <c r="Q153" s="157"/>
      <c r="R153" s="159"/>
      <c r="S153" s="157"/>
      <c r="T153" s="157"/>
      <c r="U153" s="157"/>
      <c r="V153" s="157"/>
      <c r="W153" s="157"/>
      <c r="X153" s="158"/>
      <c r="Y153" s="157"/>
      <c r="Z153" s="157"/>
      <c r="AA153" s="158"/>
      <c r="AB153" s="158"/>
      <c r="AC153" s="157"/>
      <c r="AD153" s="157"/>
      <c r="AE153" s="157"/>
      <c r="AF153" s="156"/>
    </row>
    <row r="154" spans="1:32" ht="16" hidden="1" thickBot="1" x14ac:dyDescent="0.25">
      <c r="A154" s="155" t="str">
        <f>IF(B154="","",MAX(A$110:A153)+1)</f>
        <v/>
      </c>
      <c r="B154" s="155" t="str">
        <f t="shared" si="8"/>
        <v/>
      </c>
      <c r="C154" s="154" t="str">
        <f t="shared" si="9"/>
        <v/>
      </c>
      <c r="E154" s="153" t="str">
        <f t="shared" si="10"/>
        <v/>
      </c>
      <c r="F154" s="152" t="str">
        <f t="shared" si="11"/>
        <v/>
      </c>
      <c r="G154" s="150"/>
      <c r="H154" s="149" t="str">
        <v/>
      </c>
      <c r="I154" s="151" t="str">
        <v/>
      </c>
      <c r="J154" s="150"/>
      <c r="K154" s="149" t="str">
        <f t="shared" si="12"/>
        <v/>
      </c>
      <c r="L154" s="149" t="str">
        <f t="shared" si="13"/>
        <v/>
      </c>
      <c r="M154" s="148" t="str">
        <f t="shared" si="14"/>
        <v/>
      </c>
      <c r="N154" s="157"/>
      <c r="O154" s="157"/>
      <c r="P154" s="157"/>
      <c r="Q154" s="157"/>
      <c r="R154" s="159"/>
      <c r="S154" s="157"/>
      <c r="T154" s="157"/>
      <c r="U154" s="157"/>
      <c r="V154" s="157"/>
      <c r="W154" s="157"/>
      <c r="X154" s="158"/>
      <c r="Y154" s="157"/>
      <c r="Z154" s="157"/>
      <c r="AA154" s="158"/>
      <c r="AB154" s="158"/>
      <c r="AC154" s="157"/>
      <c r="AD154" s="157"/>
      <c r="AE154" s="157"/>
      <c r="AF154" s="156"/>
    </row>
    <row r="155" spans="1:32" ht="16" hidden="1" thickBot="1" x14ac:dyDescent="0.25">
      <c r="A155" s="155" t="str">
        <f>IF(B155="","",MAX(A$110:A154)+1)</f>
        <v/>
      </c>
      <c r="B155" s="155" t="str">
        <f t="shared" si="8"/>
        <v/>
      </c>
      <c r="C155" s="154" t="str">
        <f t="shared" si="9"/>
        <v/>
      </c>
      <c r="E155" s="153" t="str">
        <f t="shared" si="10"/>
        <v/>
      </c>
      <c r="F155" s="152" t="str">
        <f t="shared" si="11"/>
        <v/>
      </c>
      <c r="G155" s="150"/>
      <c r="H155" s="149" t="str">
        <v/>
      </c>
      <c r="I155" s="151" t="str">
        <v/>
      </c>
      <c r="J155" s="150"/>
      <c r="K155" s="149" t="str">
        <f t="shared" si="12"/>
        <v/>
      </c>
      <c r="L155" s="149" t="str">
        <f t="shared" si="13"/>
        <v/>
      </c>
      <c r="M155" s="148" t="str">
        <f t="shared" si="14"/>
        <v/>
      </c>
      <c r="N155" s="157"/>
      <c r="O155" s="157"/>
      <c r="P155" s="157"/>
      <c r="Q155" s="157"/>
      <c r="R155" s="159"/>
      <c r="S155" s="157"/>
      <c r="T155" s="157"/>
      <c r="U155" s="157"/>
      <c r="V155" s="157"/>
      <c r="W155" s="157"/>
      <c r="X155" s="158"/>
      <c r="Y155" s="157"/>
      <c r="Z155" s="157"/>
      <c r="AA155" s="158"/>
      <c r="AB155" s="158"/>
      <c r="AC155" s="157"/>
      <c r="AD155" s="157"/>
      <c r="AE155" s="157"/>
      <c r="AF155" s="156"/>
    </row>
    <row r="156" spans="1:32" ht="16" hidden="1" thickBot="1" x14ac:dyDescent="0.25">
      <c r="A156" s="155" t="str">
        <f>IF(B156="","",MAX(A$110:A155)+1)</f>
        <v/>
      </c>
      <c r="B156" s="155" t="str">
        <f t="shared" si="8"/>
        <v/>
      </c>
      <c r="C156" s="154" t="str">
        <f t="shared" si="9"/>
        <v/>
      </c>
      <c r="E156" s="153" t="str">
        <f t="shared" si="10"/>
        <v/>
      </c>
      <c r="F156" s="152" t="str">
        <f t="shared" si="11"/>
        <v/>
      </c>
      <c r="G156" s="150"/>
      <c r="H156" s="149" t="str">
        <v/>
      </c>
      <c r="I156" s="151" t="str">
        <v/>
      </c>
      <c r="J156" s="150"/>
      <c r="K156" s="149" t="str">
        <f t="shared" si="12"/>
        <v/>
      </c>
      <c r="L156" s="149" t="str">
        <f t="shared" si="13"/>
        <v/>
      </c>
      <c r="M156" s="148" t="str">
        <f t="shared" si="14"/>
        <v/>
      </c>
      <c r="N156" s="157"/>
      <c r="O156" s="157"/>
      <c r="P156" s="157"/>
      <c r="Q156" s="157"/>
      <c r="R156" s="159"/>
      <c r="S156" s="157"/>
      <c r="T156" s="157"/>
      <c r="U156" s="157"/>
      <c r="V156" s="157"/>
      <c r="W156" s="157"/>
      <c r="X156" s="158"/>
      <c r="Y156" s="157"/>
      <c r="Z156" s="157"/>
      <c r="AA156" s="158"/>
      <c r="AB156" s="158"/>
      <c r="AC156" s="157"/>
      <c r="AD156" s="157"/>
      <c r="AE156" s="157"/>
      <c r="AF156" s="156"/>
    </row>
    <row r="157" spans="1:32" ht="16" hidden="1" thickBot="1" x14ac:dyDescent="0.25">
      <c r="A157" s="155" t="str">
        <f>IF(B157="","",MAX(A$110:A156)+1)</f>
        <v/>
      </c>
      <c r="B157" s="155" t="str">
        <f t="shared" si="8"/>
        <v/>
      </c>
      <c r="C157" s="154" t="str">
        <f t="shared" si="9"/>
        <v/>
      </c>
      <c r="E157" s="153" t="str">
        <f t="shared" si="10"/>
        <v/>
      </c>
      <c r="F157" s="152" t="str">
        <f t="shared" si="11"/>
        <v/>
      </c>
      <c r="G157" s="150"/>
      <c r="H157" s="149" t="str">
        <v/>
      </c>
      <c r="I157" s="151" t="str">
        <v/>
      </c>
      <c r="J157" s="150"/>
      <c r="K157" s="149" t="str">
        <f t="shared" si="12"/>
        <v/>
      </c>
      <c r="L157" s="149" t="str">
        <f t="shared" si="13"/>
        <v/>
      </c>
      <c r="M157" s="148" t="str">
        <f t="shared" si="14"/>
        <v/>
      </c>
      <c r="N157" s="157"/>
      <c r="O157" s="157"/>
      <c r="P157" s="157"/>
      <c r="Q157" s="157"/>
      <c r="R157" s="159"/>
      <c r="S157" s="157"/>
      <c r="T157" s="157"/>
      <c r="U157" s="157"/>
      <c r="V157" s="157"/>
      <c r="W157" s="157"/>
      <c r="X157" s="158"/>
      <c r="Y157" s="157"/>
      <c r="Z157" s="157"/>
      <c r="AA157" s="158"/>
      <c r="AB157" s="158"/>
      <c r="AC157" s="157"/>
      <c r="AD157" s="157"/>
      <c r="AE157" s="157"/>
      <c r="AF157" s="156"/>
    </row>
    <row r="158" spans="1:32" ht="16" hidden="1" thickBot="1" x14ac:dyDescent="0.25">
      <c r="A158" s="155" t="str">
        <f>IF(B158="","",MAX(A$110:A157)+1)</f>
        <v/>
      </c>
      <c r="B158" s="155" t="str">
        <f t="shared" si="8"/>
        <v/>
      </c>
      <c r="C158" s="154" t="str">
        <f t="shared" si="9"/>
        <v/>
      </c>
      <c r="E158" s="153" t="str">
        <f t="shared" si="10"/>
        <v/>
      </c>
      <c r="F158" s="152" t="str">
        <f t="shared" si="11"/>
        <v/>
      </c>
      <c r="G158" s="150"/>
      <c r="H158" s="149" t="str">
        <v/>
      </c>
      <c r="I158" s="151" t="str">
        <v/>
      </c>
      <c r="J158" s="150"/>
      <c r="K158" s="149" t="str">
        <f t="shared" si="12"/>
        <v/>
      </c>
      <c r="L158" s="149" t="str">
        <f t="shared" si="13"/>
        <v/>
      </c>
      <c r="M158" s="148" t="str">
        <f t="shared" si="14"/>
        <v/>
      </c>
      <c r="N158" s="157"/>
      <c r="O158" s="157"/>
      <c r="P158" s="157"/>
      <c r="Q158" s="157"/>
      <c r="R158" s="159"/>
      <c r="S158" s="157"/>
      <c r="T158" s="157"/>
      <c r="U158" s="157"/>
      <c r="V158" s="157"/>
      <c r="W158" s="157"/>
      <c r="X158" s="158"/>
      <c r="Y158" s="157"/>
      <c r="Z158" s="157"/>
      <c r="AA158" s="158"/>
      <c r="AB158" s="158"/>
      <c r="AC158" s="157"/>
      <c r="AD158" s="157"/>
      <c r="AE158" s="157"/>
      <c r="AF158" s="156"/>
    </row>
    <row r="159" spans="1:32" ht="16" hidden="1" thickBot="1" x14ac:dyDescent="0.25">
      <c r="A159" s="155" t="str">
        <f>IF(B159="","",MAX(A$110:A158)+1)</f>
        <v/>
      </c>
      <c r="B159" s="155" t="str">
        <f t="shared" si="8"/>
        <v/>
      </c>
      <c r="C159" s="154" t="str">
        <f t="shared" si="9"/>
        <v/>
      </c>
      <c r="E159" s="153" t="str">
        <f t="shared" si="10"/>
        <v/>
      </c>
      <c r="F159" s="152" t="str">
        <f t="shared" si="11"/>
        <v/>
      </c>
      <c r="G159" s="150"/>
      <c r="H159" s="149" t="str">
        <v/>
      </c>
      <c r="I159" s="151" t="str">
        <v/>
      </c>
      <c r="J159" s="150"/>
      <c r="K159" s="149" t="str">
        <f t="shared" si="12"/>
        <v/>
      </c>
      <c r="L159" s="149" t="str">
        <f t="shared" si="13"/>
        <v/>
      </c>
      <c r="M159" s="148" t="str">
        <f t="shared" si="14"/>
        <v/>
      </c>
      <c r="N159" s="157"/>
      <c r="O159" s="157"/>
      <c r="P159" s="157"/>
      <c r="Q159" s="157"/>
      <c r="R159" s="159"/>
      <c r="S159" s="157"/>
      <c r="T159" s="157"/>
      <c r="U159" s="157"/>
      <c r="V159" s="157"/>
      <c r="W159" s="157"/>
      <c r="X159" s="158"/>
      <c r="Y159" s="157"/>
      <c r="Z159" s="157"/>
      <c r="AA159" s="158"/>
      <c r="AB159" s="158"/>
      <c r="AC159" s="157"/>
      <c r="AD159" s="157"/>
      <c r="AE159" s="157"/>
      <c r="AF159" s="156"/>
    </row>
    <row r="160" spans="1:32" ht="16" hidden="1" thickBot="1" x14ac:dyDescent="0.25">
      <c r="A160" s="155" t="str">
        <f>IF(B160="","",MAX(A$110:A159)+1)</f>
        <v/>
      </c>
      <c r="B160" s="155" t="str">
        <f t="shared" si="8"/>
        <v/>
      </c>
      <c r="C160" s="154" t="str">
        <f t="shared" si="9"/>
        <v/>
      </c>
      <c r="E160" s="153" t="str">
        <f t="shared" si="10"/>
        <v/>
      </c>
      <c r="F160" s="152" t="str">
        <f t="shared" si="11"/>
        <v/>
      </c>
      <c r="G160" s="150"/>
      <c r="H160" s="149" t="str">
        <v/>
      </c>
      <c r="I160" s="151" t="str">
        <v/>
      </c>
      <c r="J160" s="150"/>
      <c r="K160" s="149" t="str">
        <f t="shared" si="12"/>
        <v/>
      </c>
      <c r="L160" s="149" t="str">
        <f t="shared" si="13"/>
        <v/>
      </c>
      <c r="M160" s="148" t="str">
        <f t="shared" si="14"/>
        <v/>
      </c>
      <c r="N160" s="157"/>
      <c r="O160" s="157"/>
      <c r="P160" s="157"/>
      <c r="Q160" s="157"/>
      <c r="R160" s="159"/>
      <c r="S160" s="157"/>
      <c r="T160" s="157"/>
      <c r="U160" s="157"/>
      <c r="V160" s="157"/>
      <c r="W160" s="157"/>
      <c r="X160" s="158"/>
      <c r="Y160" s="157"/>
      <c r="Z160" s="157"/>
      <c r="AA160" s="158"/>
      <c r="AB160" s="158"/>
      <c r="AC160" s="157"/>
      <c r="AD160" s="157"/>
      <c r="AE160" s="157"/>
      <c r="AF160" s="156"/>
    </row>
    <row r="161" spans="1:32" ht="16" hidden="1" thickBot="1" x14ac:dyDescent="0.25">
      <c r="A161" s="155" t="str">
        <f>IF(B161="","",MAX(A$110:A160)+1)</f>
        <v/>
      </c>
      <c r="B161" s="155" t="str">
        <f t="shared" si="8"/>
        <v/>
      </c>
      <c r="C161" s="154" t="str">
        <f t="shared" si="9"/>
        <v/>
      </c>
      <c r="E161" s="153" t="str">
        <f t="shared" si="10"/>
        <v/>
      </c>
      <c r="F161" s="152" t="str">
        <f t="shared" si="11"/>
        <v/>
      </c>
      <c r="G161" s="150"/>
      <c r="H161" s="149" t="str">
        <v/>
      </c>
      <c r="I161" s="151" t="str">
        <v/>
      </c>
      <c r="J161" s="150"/>
      <c r="K161" s="149" t="str">
        <f t="shared" si="12"/>
        <v/>
      </c>
      <c r="L161" s="149" t="str">
        <f t="shared" si="13"/>
        <v/>
      </c>
      <c r="M161" s="148" t="str">
        <f t="shared" si="14"/>
        <v/>
      </c>
      <c r="N161" s="157"/>
      <c r="O161" s="157"/>
      <c r="P161" s="157"/>
      <c r="Q161" s="157"/>
      <c r="R161" s="159"/>
      <c r="S161" s="157"/>
      <c r="T161" s="157"/>
      <c r="U161" s="157"/>
      <c r="V161" s="157"/>
      <c r="W161" s="157"/>
      <c r="X161" s="158"/>
      <c r="Y161" s="157"/>
      <c r="Z161" s="157"/>
      <c r="AA161" s="158"/>
      <c r="AB161" s="158"/>
      <c r="AC161" s="157"/>
      <c r="AD161" s="157"/>
      <c r="AE161" s="157"/>
      <c r="AF161" s="156"/>
    </row>
    <row r="162" spans="1:32" ht="16" hidden="1" thickBot="1" x14ac:dyDescent="0.25">
      <c r="A162" s="155" t="str">
        <f>IF(B162="","",MAX(A$110:A161)+1)</f>
        <v/>
      </c>
      <c r="B162" s="155" t="str">
        <f t="shared" si="8"/>
        <v/>
      </c>
      <c r="C162" s="154" t="str">
        <f t="shared" si="9"/>
        <v/>
      </c>
      <c r="E162" s="153" t="str">
        <f t="shared" si="10"/>
        <v/>
      </c>
      <c r="F162" s="152" t="str">
        <f t="shared" si="11"/>
        <v/>
      </c>
      <c r="G162" s="150"/>
      <c r="H162" s="149" t="str">
        <v/>
      </c>
      <c r="I162" s="151" t="str">
        <v/>
      </c>
      <c r="J162" s="150"/>
      <c r="K162" s="149" t="str">
        <f t="shared" si="12"/>
        <v/>
      </c>
      <c r="L162" s="149" t="str">
        <f t="shared" si="13"/>
        <v/>
      </c>
      <c r="M162" s="148" t="str">
        <f t="shared" si="14"/>
        <v/>
      </c>
      <c r="N162" s="157"/>
      <c r="O162" s="157"/>
      <c r="P162" s="157"/>
      <c r="Q162" s="157"/>
      <c r="R162" s="159"/>
      <c r="S162" s="157"/>
      <c r="T162" s="157"/>
      <c r="U162" s="157"/>
      <c r="V162" s="157"/>
      <c r="W162" s="157"/>
      <c r="X162" s="158"/>
      <c r="Y162" s="157"/>
      <c r="Z162" s="157"/>
      <c r="AA162" s="158"/>
      <c r="AB162" s="158"/>
      <c r="AC162" s="157"/>
      <c r="AD162" s="157"/>
      <c r="AE162" s="157"/>
      <c r="AF162" s="156"/>
    </row>
    <row r="163" spans="1:32" ht="16" hidden="1" thickBot="1" x14ac:dyDescent="0.25">
      <c r="A163" s="155" t="str">
        <f>IF(B163="","",MAX(A$110:A162)+1)</f>
        <v/>
      </c>
      <c r="B163" s="155" t="str">
        <f t="shared" si="8"/>
        <v/>
      </c>
      <c r="C163" s="154" t="str">
        <f t="shared" si="9"/>
        <v/>
      </c>
      <c r="E163" s="153" t="str">
        <f t="shared" si="10"/>
        <v/>
      </c>
      <c r="F163" s="152" t="str">
        <f t="shared" si="11"/>
        <v/>
      </c>
      <c r="G163" s="150"/>
      <c r="H163" s="149" t="str">
        <v/>
      </c>
      <c r="I163" s="151" t="str">
        <v/>
      </c>
      <c r="J163" s="150"/>
      <c r="K163" s="149" t="str">
        <f t="shared" si="12"/>
        <v/>
      </c>
      <c r="L163" s="149" t="str">
        <f t="shared" si="13"/>
        <v/>
      </c>
      <c r="M163" s="148" t="str">
        <f t="shared" si="14"/>
        <v/>
      </c>
      <c r="N163" s="157"/>
      <c r="O163" s="157"/>
      <c r="P163" s="157"/>
      <c r="Q163" s="157"/>
      <c r="R163" s="159"/>
      <c r="S163" s="157"/>
      <c r="T163" s="157"/>
      <c r="U163" s="157"/>
      <c r="V163" s="157"/>
      <c r="W163" s="157"/>
      <c r="X163" s="158"/>
      <c r="Y163" s="157"/>
      <c r="Z163" s="157"/>
      <c r="AA163" s="158"/>
      <c r="AB163" s="158"/>
      <c r="AC163" s="157"/>
      <c r="AD163" s="157"/>
      <c r="AE163" s="157"/>
      <c r="AF163" s="156"/>
    </row>
    <row r="164" spans="1:32" ht="16" hidden="1" thickBot="1" x14ac:dyDescent="0.25">
      <c r="A164" s="155" t="str">
        <f>IF(B164="","",MAX(A$110:A163)+1)</f>
        <v/>
      </c>
      <c r="B164" s="155" t="str">
        <f t="shared" si="8"/>
        <v/>
      </c>
      <c r="C164" s="154" t="str">
        <f t="shared" si="9"/>
        <v/>
      </c>
      <c r="E164" s="153" t="str">
        <f t="shared" si="10"/>
        <v/>
      </c>
      <c r="F164" s="152" t="str">
        <f t="shared" si="11"/>
        <v/>
      </c>
      <c r="G164" s="150"/>
      <c r="H164" s="149" t="str">
        <v/>
      </c>
      <c r="I164" s="151" t="str">
        <v/>
      </c>
      <c r="J164" s="150"/>
      <c r="K164" s="149" t="str">
        <f t="shared" si="12"/>
        <v/>
      </c>
      <c r="L164" s="149" t="str">
        <f t="shared" si="13"/>
        <v/>
      </c>
      <c r="M164" s="148" t="str">
        <f t="shared" si="14"/>
        <v/>
      </c>
      <c r="N164" s="157"/>
      <c r="O164" s="157"/>
      <c r="P164" s="157"/>
      <c r="Q164" s="157"/>
      <c r="R164" s="159"/>
      <c r="S164" s="157"/>
      <c r="T164" s="157"/>
      <c r="U164" s="157"/>
      <c r="V164" s="157"/>
      <c r="W164" s="157"/>
      <c r="X164" s="158"/>
      <c r="Y164" s="157"/>
      <c r="Z164" s="157"/>
      <c r="AA164" s="158"/>
      <c r="AB164" s="158"/>
      <c r="AC164" s="157"/>
      <c r="AD164" s="157"/>
      <c r="AE164" s="157"/>
      <c r="AF164" s="156"/>
    </row>
    <row r="165" spans="1:32" ht="16" hidden="1" thickBot="1" x14ac:dyDescent="0.25">
      <c r="A165" s="155" t="str">
        <f>IF(B165="","",MAX(A$110:A164)+1)</f>
        <v/>
      </c>
      <c r="B165" s="155" t="str">
        <f t="shared" si="8"/>
        <v/>
      </c>
      <c r="C165" s="154" t="str">
        <f t="shared" si="9"/>
        <v/>
      </c>
      <c r="E165" s="153" t="str">
        <f t="shared" si="10"/>
        <v/>
      </c>
      <c r="F165" s="152" t="str">
        <f t="shared" si="11"/>
        <v/>
      </c>
      <c r="G165" s="150"/>
      <c r="H165" s="149" t="str">
        <v/>
      </c>
      <c r="I165" s="151" t="str">
        <v/>
      </c>
      <c r="J165" s="150"/>
      <c r="K165" s="149" t="str">
        <f t="shared" si="12"/>
        <v/>
      </c>
      <c r="L165" s="149" t="str">
        <f t="shared" si="13"/>
        <v/>
      </c>
      <c r="M165" s="148" t="str">
        <f t="shared" si="14"/>
        <v/>
      </c>
      <c r="N165" s="157"/>
      <c r="O165" s="157"/>
      <c r="P165" s="157"/>
      <c r="Q165" s="157"/>
      <c r="R165" s="159"/>
      <c r="S165" s="157"/>
      <c r="T165" s="157"/>
      <c r="U165" s="157"/>
      <c r="V165" s="157"/>
      <c r="W165" s="157"/>
      <c r="X165" s="158"/>
      <c r="Y165" s="157"/>
      <c r="Z165" s="157"/>
      <c r="AA165" s="158"/>
      <c r="AB165" s="158"/>
      <c r="AC165" s="157"/>
      <c r="AD165" s="157"/>
      <c r="AE165" s="157"/>
      <c r="AF165" s="156"/>
    </row>
    <row r="166" spans="1:32" ht="16" hidden="1" thickBot="1" x14ac:dyDescent="0.25">
      <c r="A166" s="155" t="str">
        <f>IF(B166="","",MAX(A$110:A165)+1)</f>
        <v/>
      </c>
      <c r="B166" s="155" t="str">
        <f t="shared" si="8"/>
        <v/>
      </c>
      <c r="C166" s="154" t="str">
        <f t="shared" si="9"/>
        <v/>
      </c>
      <c r="E166" s="153" t="str">
        <f t="shared" si="10"/>
        <v/>
      </c>
      <c r="F166" s="152" t="str">
        <f t="shared" si="11"/>
        <v/>
      </c>
      <c r="G166" s="150"/>
      <c r="H166" s="149" t="str">
        <v/>
      </c>
      <c r="I166" s="151" t="str">
        <v/>
      </c>
      <c r="J166" s="150"/>
      <c r="K166" s="149" t="str">
        <f t="shared" si="12"/>
        <v/>
      </c>
      <c r="L166" s="149" t="str">
        <f t="shared" si="13"/>
        <v/>
      </c>
      <c r="M166" s="148" t="str">
        <f t="shared" si="14"/>
        <v/>
      </c>
      <c r="N166" s="157"/>
      <c r="O166" s="157"/>
      <c r="P166" s="157"/>
      <c r="Q166" s="157"/>
      <c r="R166" s="159"/>
      <c r="S166" s="157"/>
      <c r="T166" s="157"/>
      <c r="U166" s="157"/>
      <c r="V166" s="157"/>
      <c r="W166" s="157"/>
      <c r="X166" s="158"/>
      <c r="Y166" s="157"/>
      <c r="Z166" s="157"/>
      <c r="AA166" s="158"/>
      <c r="AB166" s="158"/>
      <c r="AC166" s="157"/>
      <c r="AD166" s="157"/>
      <c r="AE166" s="157"/>
      <c r="AF166" s="156"/>
    </row>
    <row r="167" spans="1:32" ht="16" hidden="1" thickBot="1" x14ac:dyDescent="0.25">
      <c r="A167" s="155" t="str">
        <f>IF(B167="","",MAX(A$110:A166)+1)</f>
        <v/>
      </c>
      <c r="B167" s="155" t="str">
        <f t="shared" si="8"/>
        <v/>
      </c>
      <c r="C167" s="154" t="str">
        <f t="shared" si="9"/>
        <v/>
      </c>
      <c r="E167" s="153" t="str">
        <f t="shared" si="10"/>
        <v/>
      </c>
      <c r="F167" s="152" t="str">
        <f t="shared" si="11"/>
        <v/>
      </c>
      <c r="G167" s="150"/>
      <c r="H167" s="149" t="str">
        <v/>
      </c>
      <c r="I167" s="151" t="str">
        <v/>
      </c>
      <c r="J167" s="150"/>
      <c r="K167" s="149" t="str">
        <f t="shared" si="12"/>
        <v/>
      </c>
      <c r="L167" s="149" t="str">
        <f t="shared" si="13"/>
        <v/>
      </c>
      <c r="M167" s="148" t="str">
        <f t="shared" si="14"/>
        <v/>
      </c>
      <c r="N167" s="157"/>
      <c r="O167" s="157"/>
      <c r="P167" s="157"/>
      <c r="Q167" s="157"/>
      <c r="R167" s="159"/>
      <c r="S167" s="157"/>
      <c r="T167" s="157"/>
      <c r="U167" s="157"/>
      <c r="V167" s="157"/>
      <c r="W167" s="157"/>
      <c r="X167" s="158"/>
      <c r="Y167" s="157"/>
      <c r="Z167" s="157"/>
      <c r="AA167" s="158"/>
      <c r="AB167" s="158"/>
      <c r="AC167" s="157"/>
      <c r="AD167" s="157"/>
      <c r="AE167" s="157"/>
      <c r="AF167" s="156"/>
    </row>
    <row r="168" spans="1:32" ht="16" hidden="1" thickBot="1" x14ac:dyDescent="0.25">
      <c r="A168" s="155" t="str">
        <f>IF(B168="","",MAX(A$110:A167)+1)</f>
        <v/>
      </c>
      <c r="B168" s="155" t="str">
        <f t="shared" si="8"/>
        <v/>
      </c>
      <c r="C168" s="154" t="str">
        <f t="shared" si="9"/>
        <v/>
      </c>
      <c r="E168" s="153" t="str">
        <f t="shared" si="10"/>
        <v/>
      </c>
      <c r="F168" s="152" t="str">
        <f t="shared" si="11"/>
        <v/>
      </c>
      <c r="G168" s="150"/>
      <c r="H168" s="149" t="str">
        <v/>
      </c>
      <c r="I168" s="151" t="str">
        <v/>
      </c>
      <c r="J168" s="150"/>
      <c r="K168" s="149" t="str">
        <f t="shared" si="12"/>
        <v/>
      </c>
      <c r="L168" s="149" t="str">
        <f t="shared" si="13"/>
        <v/>
      </c>
      <c r="M168" s="148" t="str">
        <f t="shared" si="14"/>
        <v/>
      </c>
      <c r="N168" s="157"/>
      <c r="O168" s="157"/>
      <c r="P168" s="157"/>
      <c r="Q168" s="157"/>
      <c r="R168" s="159"/>
      <c r="S168" s="157"/>
      <c r="T168" s="157"/>
      <c r="U168" s="157"/>
      <c r="V168" s="157"/>
      <c r="W168" s="157"/>
      <c r="X168" s="158"/>
      <c r="Y168" s="157"/>
      <c r="Z168" s="157"/>
      <c r="AA168" s="158"/>
      <c r="AB168" s="158"/>
      <c r="AC168" s="157"/>
      <c r="AD168" s="157"/>
      <c r="AE168" s="157"/>
      <c r="AF168" s="156"/>
    </row>
    <row r="169" spans="1:32" ht="16" hidden="1" thickBot="1" x14ac:dyDescent="0.25">
      <c r="A169" s="155" t="str">
        <f>IF(B169="","",MAX(A$110:A168)+1)</f>
        <v/>
      </c>
      <c r="B169" s="155" t="str">
        <f t="shared" si="8"/>
        <v/>
      </c>
      <c r="C169" s="154" t="str">
        <f t="shared" si="9"/>
        <v/>
      </c>
      <c r="E169" s="153" t="str">
        <f t="shared" si="10"/>
        <v/>
      </c>
      <c r="F169" s="152" t="str">
        <f t="shared" si="11"/>
        <v/>
      </c>
      <c r="G169" s="150"/>
      <c r="H169" s="149" t="str">
        <v/>
      </c>
      <c r="I169" s="151" t="str">
        <v/>
      </c>
      <c r="J169" s="150"/>
      <c r="K169" s="149" t="str">
        <f t="shared" si="12"/>
        <v/>
      </c>
      <c r="L169" s="149" t="str">
        <f t="shared" si="13"/>
        <v/>
      </c>
      <c r="M169" s="148" t="str">
        <f t="shared" si="14"/>
        <v/>
      </c>
      <c r="N169" s="157"/>
      <c r="O169" s="157"/>
      <c r="P169" s="157"/>
      <c r="Q169" s="157"/>
      <c r="R169" s="159"/>
      <c r="S169" s="157"/>
      <c r="T169" s="157"/>
      <c r="U169" s="157"/>
      <c r="V169" s="157"/>
      <c r="W169" s="157"/>
      <c r="X169" s="158"/>
      <c r="Y169" s="157"/>
      <c r="Z169" s="157"/>
      <c r="AA169" s="158"/>
      <c r="AB169" s="158"/>
      <c r="AC169" s="157"/>
      <c r="AD169" s="157"/>
      <c r="AE169" s="157"/>
      <c r="AF169" s="156"/>
    </row>
    <row r="170" spans="1:32" ht="16" hidden="1" thickBot="1" x14ac:dyDescent="0.25">
      <c r="A170" s="155" t="str">
        <f>IF(B170="","",MAX(A$110:A169)+1)</f>
        <v/>
      </c>
      <c r="B170" s="155" t="str">
        <f t="shared" si="8"/>
        <v/>
      </c>
      <c r="C170" s="154" t="str">
        <f t="shared" si="9"/>
        <v/>
      </c>
      <c r="E170" s="153" t="str">
        <f t="shared" si="10"/>
        <v/>
      </c>
      <c r="F170" s="152" t="str">
        <f t="shared" si="11"/>
        <v/>
      </c>
      <c r="G170" s="150"/>
      <c r="H170" s="149" t="str">
        <v/>
      </c>
      <c r="I170" s="151" t="str">
        <v/>
      </c>
      <c r="J170" s="150"/>
      <c r="K170" s="149" t="str">
        <f t="shared" si="12"/>
        <v/>
      </c>
      <c r="L170" s="149" t="str">
        <f t="shared" si="13"/>
        <v/>
      </c>
      <c r="M170" s="148" t="str">
        <f t="shared" si="14"/>
        <v/>
      </c>
      <c r="N170" s="157"/>
      <c r="O170" s="157"/>
      <c r="P170" s="157"/>
      <c r="Q170" s="157"/>
      <c r="R170" s="159"/>
      <c r="S170" s="157"/>
      <c r="T170" s="157"/>
      <c r="U170" s="157"/>
      <c r="V170" s="157"/>
      <c r="W170" s="157"/>
      <c r="X170" s="158"/>
      <c r="Y170" s="157"/>
      <c r="Z170" s="157"/>
      <c r="AA170" s="158"/>
      <c r="AB170" s="158"/>
      <c r="AC170" s="157"/>
      <c r="AD170" s="157"/>
      <c r="AE170" s="157"/>
      <c r="AF170" s="156"/>
    </row>
    <row r="171" spans="1:32" ht="16" hidden="1" thickBot="1" x14ac:dyDescent="0.25">
      <c r="A171" s="155" t="str">
        <f>IF(B171="","",MAX(A$110:A170)+1)</f>
        <v/>
      </c>
      <c r="B171" s="155" t="str">
        <f t="shared" si="8"/>
        <v/>
      </c>
      <c r="C171" s="154" t="str">
        <f t="shared" si="9"/>
        <v/>
      </c>
      <c r="E171" s="153" t="str">
        <f t="shared" si="10"/>
        <v/>
      </c>
      <c r="F171" s="152" t="str">
        <f t="shared" si="11"/>
        <v/>
      </c>
      <c r="G171" s="150"/>
      <c r="H171" s="149" t="str">
        <v/>
      </c>
      <c r="I171" s="151" t="str">
        <v/>
      </c>
      <c r="J171" s="150"/>
      <c r="K171" s="149" t="str">
        <f t="shared" si="12"/>
        <v/>
      </c>
      <c r="L171" s="149" t="str">
        <f t="shared" si="13"/>
        <v/>
      </c>
      <c r="M171" s="148" t="str">
        <f t="shared" si="14"/>
        <v/>
      </c>
      <c r="N171" s="157"/>
      <c r="O171" s="157"/>
      <c r="P171" s="157"/>
      <c r="Q171" s="157"/>
      <c r="R171" s="159"/>
      <c r="S171" s="157"/>
      <c r="T171" s="157"/>
      <c r="U171" s="157"/>
      <c r="V171" s="157"/>
      <c r="W171" s="157"/>
      <c r="X171" s="158"/>
      <c r="Y171" s="157"/>
      <c r="Z171" s="157"/>
      <c r="AA171" s="158"/>
      <c r="AB171" s="158"/>
      <c r="AC171" s="157"/>
      <c r="AD171" s="157"/>
      <c r="AE171" s="157"/>
      <c r="AF171" s="156"/>
    </row>
    <row r="172" spans="1:32" ht="16" hidden="1" thickBot="1" x14ac:dyDescent="0.25">
      <c r="A172" s="155" t="str">
        <f>IF(B172="","",MAX(A$110:A171)+1)</f>
        <v/>
      </c>
      <c r="B172" s="155" t="str">
        <f t="shared" si="8"/>
        <v/>
      </c>
      <c r="C172" s="154" t="str">
        <f t="shared" si="9"/>
        <v/>
      </c>
      <c r="E172" s="153" t="str">
        <f t="shared" si="10"/>
        <v/>
      </c>
      <c r="F172" s="152" t="str">
        <f t="shared" si="11"/>
        <v/>
      </c>
      <c r="G172" s="150"/>
      <c r="H172" s="149" t="str">
        <v/>
      </c>
      <c r="I172" s="151" t="str">
        <v/>
      </c>
      <c r="J172" s="150"/>
      <c r="K172" s="149" t="str">
        <f t="shared" si="12"/>
        <v/>
      </c>
      <c r="L172" s="149" t="str">
        <f t="shared" si="13"/>
        <v/>
      </c>
      <c r="M172" s="148" t="str">
        <f t="shared" si="14"/>
        <v/>
      </c>
      <c r="N172" s="157"/>
      <c r="O172" s="157"/>
      <c r="P172" s="157"/>
      <c r="Q172" s="157"/>
      <c r="R172" s="159"/>
      <c r="S172" s="157"/>
      <c r="T172" s="157"/>
      <c r="U172" s="157"/>
      <c r="V172" s="157"/>
      <c r="W172" s="157"/>
      <c r="X172" s="158"/>
      <c r="Y172" s="157"/>
      <c r="Z172" s="157"/>
      <c r="AA172" s="158"/>
      <c r="AB172" s="158"/>
      <c r="AC172" s="157"/>
      <c r="AD172" s="157"/>
      <c r="AE172" s="157"/>
      <c r="AF172" s="156"/>
    </row>
    <row r="173" spans="1:32" ht="16" hidden="1" thickBot="1" x14ac:dyDescent="0.25">
      <c r="A173" s="155" t="str">
        <f>IF(B173="","",MAX(A$110:A172)+1)</f>
        <v/>
      </c>
      <c r="B173" s="155" t="str">
        <f t="shared" si="8"/>
        <v/>
      </c>
      <c r="C173" s="154" t="str">
        <f t="shared" si="9"/>
        <v/>
      </c>
      <c r="E173" s="153" t="str">
        <f t="shared" si="10"/>
        <v/>
      </c>
      <c r="F173" s="152" t="str">
        <f t="shared" si="11"/>
        <v/>
      </c>
      <c r="G173" s="150"/>
      <c r="H173" s="149" t="str">
        <v/>
      </c>
      <c r="I173" s="151" t="str">
        <v/>
      </c>
      <c r="J173" s="150"/>
      <c r="K173" s="149" t="str">
        <f t="shared" si="12"/>
        <v/>
      </c>
      <c r="L173" s="149" t="str">
        <f t="shared" si="13"/>
        <v/>
      </c>
      <c r="M173" s="148" t="str">
        <f t="shared" si="14"/>
        <v/>
      </c>
      <c r="N173" s="157"/>
      <c r="O173" s="157"/>
      <c r="P173" s="157"/>
      <c r="Q173" s="157"/>
      <c r="R173" s="159"/>
      <c r="S173" s="157"/>
      <c r="T173" s="157"/>
      <c r="U173" s="157"/>
      <c r="V173" s="157"/>
      <c r="W173" s="157"/>
      <c r="X173" s="158"/>
      <c r="Y173" s="157"/>
      <c r="Z173" s="157"/>
      <c r="AA173" s="158"/>
      <c r="AB173" s="158"/>
      <c r="AC173" s="157"/>
      <c r="AD173" s="157"/>
      <c r="AE173" s="157"/>
      <c r="AF173" s="156"/>
    </row>
    <row r="174" spans="1:32" ht="16" hidden="1" thickBot="1" x14ac:dyDescent="0.25">
      <c r="A174" s="155" t="str">
        <f>IF(B174="","",MAX(A$110:A173)+1)</f>
        <v/>
      </c>
      <c r="B174" s="155" t="str">
        <f t="shared" si="8"/>
        <v/>
      </c>
      <c r="C174" s="154" t="str">
        <f t="shared" si="9"/>
        <v/>
      </c>
      <c r="E174" s="153" t="str">
        <f t="shared" si="10"/>
        <v/>
      </c>
      <c r="F174" s="152" t="str">
        <f t="shared" si="11"/>
        <v/>
      </c>
      <c r="G174" s="150"/>
      <c r="H174" s="149" t="str">
        <v/>
      </c>
      <c r="I174" s="151" t="str">
        <v/>
      </c>
      <c r="J174" s="150"/>
      <c r="K174" s="149" t="str">
        <f t="shared" si="12"/>
        <v/>
      </c>
      <c r="L174" s="149" t="str">
        <f t="shared" si="13"/>
        <v/>
      </c>
      <c r="M174" s="148" t="str">
        <f t="shared" si="14"/>
        <v/>
      </c>
      <c r="N174" s="157"/>
      <c r="O174" s="157"/>
      <c r="P174" s="157"/>
      <c r="Q174" s="157"/>
      <c r="R174" s="159"/>
      <c r="S174" s="157"/>
      <c r="T174" s="157"/>
      <c r="U174" s="157"/>
      <c r="V174" s="157"/>
      <c r="W174" s="157"/>
      <c r="X174" s="158"/>
      <c r="Y174" s="157"/>
      <c r="Z174" s="157"/>
      <c r="AA174" s="158"/>
      <c r="AB174" s="158"/>
      <c r="AC174" s="157"/>
      <c r="AD174" s="157"/>
      <c r="AE174" s="157"/>
      <c r="AF174" s="156"/>
    </row>
    <row r="175" spans="1:32" ht="16" hidden="1" thickBot="1" x14ac:dyDescent="0.25">
      <c r="A175" s="155" t="str">
        <f>IF(B175="","",MAX(A$110:A174)+1)</f>
        <v/>
      </c>
      <c r="B175" s="155" t="str">
        <f t="shared" ref="B175:B206" si="15">IF(E68&gt;0,B68,"")</f>
        <v/>
      </c>
      <c r="C175" s="154" t="str">
        <f t="shared" ref="C175:C206" si="16">IF(E68&gt;0,E68,"")</f>
        <v/>
      </c>
      <c r="E175" s="153" t="str">
        <f t="shared" ref="E175:E210" si="17">IFERROR(INDEX($B$111:$B$210,MATCH(ROW()-ROW($D$110),$A$111:$A$210,0)),"")</f>
        <v/>
      </c>
      <c r="F175" s="152" t="str">
        <f t="shared" ref="F175:F210" si="18">IFERROR(INDEX($C$111:$C$210,MATCH(ROW()-ROW($D$110),$A$111:$A$210,0)),"")</f>
        <v/>
      </c>
      <c r="G175" s="150"/>
      <c r="H175" s="149" t="str">
        <v/>
      </c>
      <c r="I175" s="151" t="str">
        <v/>
      </c>
      <c r="J175" s="150"/>
      <c r="K175" s="149" t="str">
        <f t="shared" ref="K175:K210" si="19">IF(H175&gt;"*",H175,"")</f>
        <v/>
      </c>
      <c r="L175" s="149" t="str">
        <f t="shared" ref="L175:L210" si="20">IF(H175&gt;"*",$B$1,"")</f>
        <v/>
      </c>
      <c r="M175" s="148" t="str">
        <f t="shared" ref="M175:M210" si="21">IF(H175&gt;"*",I175,"")</f>
        <v/>
      </c>
      <c r="N175" s="157"/>
      <c r="O175" s="157"/>
      <c r="P175" s="157"/>
      <c r="Q175" s="157"/>
      <c r="R175" s="159"/>
      <c r="S175" s="157"/>
      <c r="T175" s="157"/>
      <c r="U175" s="157"/>
      <c r="V175" s="157"/>
      <c r="W175" s="157"/>
      <c r="X175" s="158"/>
      <c r="Y175" s="157"/>
      <c r="Z175" s="157"/>
      <c r="AA175" s="158"/>
      <c r="AB175" s="158"/>
      <c r="AC175" s="157"/>
      <c r="AD175" s="157"/>
      <c r="AE175" s="157"/>
      <c r="AF175" s="156"/>
    </row>
    <row r="176" spans="1:32" ht="16" hidden="1" thickBot="1" x14ac:dyDescent="0.25">
      <c r="A176" s="155" t="str">
        <f>IF(B176="","",MAX(A$110:A175)+1)</f>
        <v/>
      </c>
      <c r="B176" s="155" t="str">
        <f t="shared" si="15"/>
        <v/>
      </c>
      <c r="C176" s="154" t="str">
        <f t="shared" si="16"/>
        <v/>
      </c>
      <c r="E176" s="153" t="str">
        <f t="shared" si="17"/>
        <v/>
      </c>
      <c r="F176" s="152" t="str">
        <f t="shared" si="18"/>
        <v/>
      </c>
      <c r="G176" s="150"/>
      <c r="H176" s="149" t="str">
        <v/>
      </c>
      <c r="I176" s="151" t="str">
        <v/>
      </c>
      <c r="J176" s="150"/>
      <c r="K176" s="149" t="str">
        <f t="shared" si="19"/>
        <v/>
      </c>
      <c r="L176" s="149" t="str">
        <f t="shared" si="20"/>
        <v/>
      </c>
      <c r="M176" s="148" t="str">
        <f t="shared" si="21"/>
        <v/>
      </c>
      <c r="N176" s="157"/>
      <c r="O176" s="157"/>
      <c r="P176" s="157"/>
      <c r="Q176" s="157"/>
      <c r="R176" s="159"/>
      <c r="S176" s="157"/>
      <c r="T176" s="157"/>
      <c r="U176" s="157"/>
      <c r="V176" s="157"/>
      <c r="W176" s="157"/>
      <c r="X176" s="158"/>
      <c r="Y176" s="157"/>
      <c r="Z176" s="157"/>
      <c r="AA176" s="158"/>
      <c r="AB176" s="158"/>
      <c r="AC176" s="157"/>
      <c r="AD176" s="157"/>
      <c r="AE176" s="157"/>
      <c r="AF176" s="156"/>
    </row>
    <row r="177" spans="1:32" ht="16" hidden="1" thickBot="1" x14ac:dyDescent="0.25">
      <c r="A177" s="155" t="str">
        <f>IF(B177="","",MAX(A$110:A176)+1)</f>
        <v/>
      </c>
      <c r="B177" s="155" t="str">
        <f t="shared" si="15"/>
        <v/>
      </c>
      <c r="C177" s="154" t="str">
        <f t="shared" si="16"/>
        <v/>
      </c>
      <c r="E177" s="153" t="str">
        <f t="shared" si="17"/>
        <v/>
      </c>
      <c r="F177" s="152" t="str">
        <f t="shared" si="18"/>
        <v/>
      </c>
      <c r="G177" s="150"/>
      <c r="H177" s="149" t="str">
        <v/>
      </c>
      <c r="I177" s="151" t="str">
        <v/>
      </c>
      <c r="J177" s="150"/>
      <c r="K177" s="149" t="str">
        <f t="shared" si="19"/>
        <v/>
      </c>
      <c r="L177" s="149" t="str">
        <f t="shared" si="20"/>
        <v/>
      </c>
      <c r="M177" s="148" t="str">
        <f t="shared" si="21"/>
        <v/>
      </c>
      <c r="N177" s="157"/>
      <c r="O177" s="157"/>
      <c r="P177" s="157"/>
      <c r="Q177" s="157"/>
      <c r="R177" s="159"/>
      <c r="S177" s="157"/>
      <c r="T177" s="157"/>
      <c r="U177" s="157"/>
      <c r="V177" s="157"/>
      <c r="W177" s="157"/>
      <c r="X177" s="158"/>
      <c r="Y177" s="157"/>
      <c r="Z177" s="157"/>
      <c r="AA177" s="158"/>
      <c r="AB177" s="158"/>
      <c r="AC177" s="157"/>
      <c r="AD177" s="157"/>
      <c r="AE177" s="157"/>
      <c r="AF177" s="156"/>
    </row>
    <row r="178" spans="1:32" ht="16" hidden="1" thickBot="1" x14ac:dyDescent="0.25">
      <c r="A178" s="155" t="str">
        <f>IF(B178="","",MAX(A$110:A177)+1)</f>
        <v/>
      </c>
      <c r="B178" s="155" t="str">
        <f t="shared" si="15"/>
        <v/>
      </c>
      <c r="C178" s="154" t="str">
        <f t="shared" si="16"/>
        <v/>
      </c>
      <c r="E178" s="153" t="str">
        <f t="shared" si="17"/>
        <v/>
      </c>
      <c r="F178" s="152" t="str">
        <f t="shared" si="18"/>
        <v/>
      </c>
      <c r="G178" s="150"/>
      <c r="H178" s="149" t="str">
        <v/>
      </c>
      <c r="I178" s="151" t="str">
        <v/>
      </c>
      <c r="J178" s="150"/>
      <c r="K178" s="149" t="str">
        <f t="shared" si="19"/>
        <v/>
      </c>
      <c r="L178" s="149" t="str">
        <f t="shared" si="20"/>
        <v/>
      </c>
      <c r="M178" s="148" t="str">
        <f t="shared" si="21"/>
        <v/>
      </c>
      <c r="N178" s="157"/>
      <c r="O178" s="157"/>
      <c r="P178" s="157"/>
      <c r="Q178" s="157"/>
      <c r="R178" s="159"/>
      <c r="S178" s="157"/>
      <c r="T178" s="157"/>
      <c r="U178" s="157"/>
      <c r="V178" s="157"/>
      <c r="W178" s="157"/>
      <c r="X178" s="158"/>
      <c r="Y178" s="157"/>
      <c r="Z178" s="157"/>
      <c r="AA178" s="158"/>
      <c r="AB178" s="158"/>
      <c r="AC178" s="157"/>
      <c r="AD178" s="157"/>
      <c r="AE178" s="157"/>
      <c r="AF178" s="156"/>
    </row>
    <row r="179" spans="1:32" ht="16" hidden="1" thickBot="1" x14ac:dyDescent="0.25">
      <c r="A179" s="155" t="str">
        <f>IF(B179="","",MAX(A$110:A178)+1)</f>
        <v/>
      </c>
      <c r="B179" s="155" t="str">
        <f t="shared" si="15"/>
        <v/>
      </c>
      <c r="C179" s="154" t="str">
        <f t="shared" si="16"/>
        <v/>
      </c>
      <c r="E179" s="153" t="str">
        <f t="shared" si="17"/>
        <v/>
      </c>
      <c r="F179" s="152" t="str">
        <f t="shared" si="18"/>
        <v/>
      </c>
      <c r="G179" s="150"/>
      <c r="H179" s="149" t="str">
        <v/>
      </c>
      <c r="I179" s="151" t="str">
        <v/>
      </c>
      <c r="J179" s="150"/>
      <c r="K179" s="149" t="str">
        <f t="shared" si="19"/>
        <v/>
      </c>
      <c r="L179" s="149" t="str">
        <f t="shared" si="20"/>
        <v/>
      </c>
      <c r="M179" s="148" t="str">
        <f t="shared" si="21"/>
        <v/>
      </c>
      <c r="N179" s="157"/>
      <c r="O179" s="157"/>
      <c r="P179" s="157"/>
      <c r="Q179" s="157"/>
      <c r="R179" s="159"/>
      <c r="S179" s="157"/>
      <c r="T179" s="157"/>
      <c r="U179" s="157"/>
      <c r="V179" s="157"/>
      <c r="W179" s="157"/>
      <c r="X179" s="158"/>
      <c r="Y179" s="157"/>
      <c r="Z179" s="157"/>
      <c r="AA179" s="158"/>
      <c r="AB179" s="158"/>
      <c r="AC179" s="157"/>
      <c r="AD179" s="157"/>
      <c r="AE179" s="157"/>
      <c r="AF179" s="156"/>
    </row>
    <row r="180" spans="1:32" ht="16" hidden="1" thickBot="1" x14ac:dyDescent="0.25">
      <c r="A180" s="155" t="str">
        <f>IF(B180="","",MAX(A$110:A179)+1)</f>
        <v/>
      </c>
      <c r="B180" s="155" t="str">
        <f t="shared" si="15"/>
        <v/>
      </c>
      <c r="C180" s="154" t="str">
        <f t="shared" si="16"/>
        <v/>
      </c>
      <c r="E180" s="153" t="str">
        <f t="shared" si="17"/>
        <v/>
      </c>
      <c r="F180" s="152" t="str">
        <f t="shared" si="18"/>
        <v/>
      </c>
      <c r="G180" s="150"/>
      <c r="H180" s="149" t="str">
        <v/>
      </c>
      <c r="I180" s="151" t="str">
        <v/>
      </c>
      <c r="J180" s="150"/>
      <c r="K180" s="149" t="str">
        <f t="shared" si="19"/>
        <v/>
      </c>
      <c r="L180" s="149" t="str">
        <f t="shared" si="20"/>
        <v/>
      </c>
      <c r="M180" s="148" t="str">
        <f t="shared" si="21"/>
        <v/>
      </c>
      <c r="N180" s="157"/>
      <c r="O180" s="157"/>
      <c r="P180" s="157"/>
      <c r="Q180" s="157"/>
      <c r="R180" s="159"/>
      <c r="S180" s="157"/>
      <c r="T180" s="157"/>
      <c r="U180" s="157"/>
      <c r="V180" s="157"/>
      <c r="W180" s="157"/>
      <c r="X180" s="158"/>
      <c r="Y180" s="157"/>
      <c r="Z180" s="157"/>
      <c r="AA180" s="158"/>
      <c r="AB180" s="158"/>
      <c r="AC180" s="157"/>
      <c r="AD180" s="157"/>
      <c r="AE180" s="157"/>
      <c r="AF180" s="156"/>
    </row>
    <row r="181" spans="1:32" ht="16" hidden="1" thickBot="1" x14ac:dyDescent="0.25">
      <c r="A181" s="155" t="str">
        <f>IF(B181="","",MAX(A$110:A180)+1)</f>
        <v/>
      </c>
      <c r="B181" s="155" t="str">
        <f t="shared" si="15"/>
        <v/>
      </c>
      <c r="C181" s="154" t="str">
        <f t="shared" si="16"/>
        <v/>
      </c>
      <c r="E181" s="153" t="str">
        <f t="shared" si="17"/>
        <v/>
      </c>
      <c r="F181" s="152" t="str">
        <f t="shared" si="18"/>
        <v/>
      </c>
      <c r="G181" s="150"/>
      <c r="H181" s="149" t="str">
        <v/>
      </c>
      <c r="I181" s="151" t="str">
        <v/>
      </c>
      <c r="J181" s="150"/>
      <c r="K181" s="149" t="str">
        <f t="shared" si="19"/>
        <v/>
      </c>
      <c r="L181" s="149" t="str">
        <f t="shared" si="20"/>
        <v/>
      </c>
      <c r="M181" s="148" t="str">
        <f t="shared" si="21"/>
        <v/>
      </c>
      <c r="N181" s="157"/>
      <c r="O181" s="157"/>
      <c r="P181" s="157"/>
      <c r="Q181" s="157"/>
      <c r="R181" s="159"/>
      <c r="S181" s="157"/>
      <c r="T181" s="157"/>
      <c r="U181" s="157"/>
      <c r="V181" s="157"/>
      <c r="W181" s="157"/>
      <c r="X181" s="158"/>
      <c r="Y181" s="157"/>
      <c r="Z181" s="157"/>
      <c r="AA181" s="158"/>
      <c r="AB181" s="158"/>
      <c r="AC181" s="157"/>
      <c r="AD181" s="157"/>
      <c r="AE181" s="157"/>
      <c r="AF181" s="156"/>
    </row>
    <row r="182" spans="1:32" ht="16" hidden="1" thickBot="1" x14ac:dyDescent="0.25">
      <c r="A182" s="155" t="str">
        <f>IF(B182="","",MAX(A$110:A181)+1)</f>
        <v/>
      </c>
      <c r="B182" s="155" t="str">
        <f t="shared" si="15"/>
        <v/>
      </c>
      <c r="C182" s="154" t="str">
        <f t="shared" si="16"/>
        <v/>
      </c>
      <c r="E182" s="153" t="str">
        <f t="shared" si="17"/>
        <v/>
      </c>
      <c r="F182" s="152" t="str">
        <f t="shared" si="18"/>
        <v/>
      </c>
      <c r="G182" s="150"/>
      <c r="H182" s="149" t="str">
        <v/>
      </c>
      <c r="I182" s="151" t="str">
        <v/>
      </c>
      <c r="J182" s="150"/>
      <c r="K182" s="149" t="str">
        <f t="shared" si="19"/>
        <v/>
      </c>
      <c r="L182" s="149" t="str">
        <f t="shared" si="20"/>
        <v/>
      </c>
      <c r="M182" s="148" t="str">
        <f t="shared" si="21"/>
        <v/>
      </c>
      <c r="N182" s="157"/>
      <c r="O182" s="157"/>
      <c r="P182" s="157"/>
      <c r="Q182" s="157"/>
      <c r="R182" s="159"/>
      <c r="S182" s="157"/>
      <c r="T182" s="157"/>
      <c r="U182" s="157"/>
      <c r="V182" s="157"/>
      <c r="W182" s="157"/>
      <c r="X182" s="158"/>
      <c r="Y182" s="157"/>
      <c r="Z182" s="157"/>
      <c r="AA182" s="158"/>
      <c r="AB182" s="158"/>
      <c r="AC182" s="157"/>
      <c r="AD182" s="157"/>
      <c r="AE182" s="157"/>
      <c r="AF182" s="156"/>
    </row>
    <row r="183" spans="1:32" ht="16" hidden="1" thickBot="1" x14ac:dyDescent="0.25">
      <c r="A183" s="155" t="str">
        <f>IF(B183="","",MAX(A$110:A182)+1)</f>
        <v/>
      </c>
      <c r="B183" s="155" t="str">
        <f t="shared" si="15"/>
        <v/>
      </c>
      <c r="C183" s="154" t="str">
        <f t="shared" si="16"/>
        <v/>
      </c>
      <c r="E183" s="153" t="str">
        <f t="shared" si="17"/>
        <v/>
      </c>
      <c r="F183" s="152" t="str">
        <f t="shared" si="18"/>
        <v/>
      </c>
      <c r="G183" s="150"/>
      <c r="H183" s="149" t="str">
        <v/>
      </c>
      <c r="I183" s="151" t="str">
        <v/>
      </c>
      <c r="J183" s="150"/>
      <c r="K183" s="149" t="str">
        <f t="shared" si="19"/>
        <v/>
      </c>
      <c r="L183" s="149" t="str">
        <f t="shared" si="20"/>
        <v/>
      </c>
      <c r="M183" s="148" t="str">
        <f t="shared" si="21"/>
        <v/>
      </c>
      <c r="N183" s="157"/>
      <c r="O183" s="157"/>
      <c r="P183" s="157"/>
      <c r="Q183" s="157"/>
      <c r="R183" s="159"/>
      <c r="S183" s="157"/>
      <c r="T183" s="157"/>
      <c r="U183" s="157"/>
      <c r="V183" s="157"/>
      <c r="W183" s="157"/>
      <c r="X183" s="158"/>
      <c r="Y183" s="157"/>
      <c r="Z183" s="157"/>
      <c r="AA183" s="158"/>
      <c r="AB183" s="158"/>
      <c r="AC183" s="157"/>
      <c r="AD183" s="157"/>
      <c r="AE183" s="157"/>
      <c r="AF183" s="156"/>
    </row>
    <row r="184" spans="1:32" ht="16" hidden="1" thickBot="1" x14ac:dyDescent="0.25">
      <c r="A184" s="155" t="str">
        <f>IF(B184="","",MAX(A$110:A183)+1)</f>
        <v/>
      </c>
      <c r="B184" s="155" t="str">
        <f t="shared" si="15"/>
        <v/>
      </c>
      <c r="C184" s="154" t="str">
        <f t="shared" si="16"/>
        <v/>
      </c>
      <c r="E184" s="153" t="str">
        <f t="shared" si="17"/>
        <v/>
      </c>
      <c r="F184" s="152" t="str">
        <f t="shared" si="18"/>
        <v/>
      </c>
      <c r="G184" s="150"/>
      <c r="H184" s="149" t="str">
        <v/>
      </c>
      <c r="I184" s="151" t="str">
        <v/>
      </c>
      <c r="J184" s="150"/>
      <c r="K184" s="149" t="str">
        <f t="shared" si="19"/>
        <v/>
      </c>
      <c r="L184" s="149" t="str">
        <f t="shared" si="20"/>
        <v/>
      </c>
      <c r="M184" s="148" t="str">
        <f t="shared" si="21"/>
        <v/>
      </c>
      <c r="N184" s="157"/>
      <c r="O184" s="157"/>
      <c r="P184" s="157"/>
      <c r="Q184" s="157"/>
      <c r="R184" s="159"/>
      <c r="S184" s="157"/>
      <c r="T184" s="157"/>
      <c r="U184" s="157"/>
      <c r="V184" s="157"/>
      <c r="W184" s="157"/>
      <c r="X184" s="158"/>
      <c r="Y184" s="157"/>
      <c r="Z184" s="157"/>
      <c r="AA184" s="158"/>
      <c r="AB184" s="158"/>
      <c r="AC184" s="157"/>
      <c r="AD184" s="157"/>
      <c r="AE184" s="157"/>
      <c r="AF184" s="156"/>
    </row>
    <row r="185" spans="1:32" ht="16" hidden="1" thickBot="1" x14ac:dyDescent="0.25">
      <c r="A185" s="155" t="str">
        <f>IF(B185="","",MAX(A$110:A184)+1)</f>
        <v/>
      </c>
      <c r="B185" s="155" t="str">
        <f t="shared" si="15"/>
        <v/>
      </c>
      <c r="C185" s="154" t="str">
        <f t="shared" si="16"/>
        <v/>
      </c>
      <c r="E185" s="153" t="str">
        <f t="shared" si="17"/>
        <v/>
      </c>
      <c r="F185" s="152" t="str">
        <f t="shared" si="18"/>
        <v/>
      </c>
      <c r="G185" s="150"/>
      <c r="H185" s="149" t="str">
        <v/>
      </c>
      <c r="I185" s="151" t="str">
        <v/>
      </c>
      <c r="J185" s="150"/>
      <c r="K185" s="149" t="str">
        <f t="shared" si="19"/>
        <v/>
      </c>
      <c r="L185" s="149" t="str">
        <f t="shared" si="20"/>
        <v/>
      </c>
      <c r="M185" s="148" t="str">
        <f t="shared" si="21"/>
        <v/>
      </c>
      <c r="N185" s="157"/>
      <c r="O185" s="157"/>
      <c r="P185" s="157"/>
      <c r="Q185" s="157"/>
      <c r="R185" s="159"/>
      <c r="S185" s="157"/>
      <c r="T185" s="157"/>
      <c r="U185" s="157"/>
      <c r="V185" s="157"/>
      <c r="W185" s="157"/>
      <c r="X185" s="158"/>
      <c r="Y185" s="157"/>
      <c r="Z185" s="157"/>
      <c r="AA185" s="158"/>
      <c r="AB185" s="158"/>
      <c r="AC185" s="157"/>
      <c r="AD185" s="157"/>
      <c r="AE185" s="157"/>
      <c r="AF185" s="156"/>
    </row>
    <row r="186" spans="1:32" ht="16" hidden="1" thickBot="1" x14ac:dyDescent="0.25">
      <c r="A186" s="155" t="str">
        <f>IF(B186="","",MAX(A$110:A185)+1)</f>
        <v/>
      </c>
      <c r="B186" s="155" t="str">
        <f t="shared" si="15"/>
        <v/>
      </c>
      <c r="C186" s="154" t="str">
        <f t="shared" si="16"/>
        <v/>
      </c>
      <c r="E186" s="153" t="str">
        <f t="shared" si="17"/>
        <v/>
      </c>
      <c r="F186" s="152" t="str">
        <f t="shared" si="18"/>
        <v/>
      </c>
      <c r="G186" s="150"/>
      <c r="H186" s="149" t="str">
        <v/>
      </c>
      <c r="I186" s="151" t="str">
        <v/>
      </c>
      <c r="J186" s="150"/>
      <c r="K186" s="149" t="str">
        <f t="shared" si="19"/>
        <v/>
      </c>
      <c r="L186" s="149" t="str">
        <f t="shared" si="20"/>
        <v/>
      </c>
      <c r="M186" s="148" t="str">
        <f t="shared" si="21"/>
        <v/>
      </c>
      <c r="N186" s="157"/>
      <c r="O186" s="157"/>
      <c r="P186" s="157"/>
      <c r="Q186" s="157"/>
      <c r="R186" s="159"/>
      <c r="S186" s="157"/>
      <c r="T186" s="157"/>
      <c r="U186" s="157"/>
      <c r="V186" s="157"/>
      <c r="W186" s="157"/>
      <c r="X186" s="158"/>
      <c r="Y186" s="157"/>
      <c r="Z186" s="157"/>
      <c r="AA186" s="158"/>
      <c r="AB186" s="158"/>
      <c r="AC186" s="157"/>
      <c r="AD186" s="157"/>
      <c r="AE186" s="157"/>
      <c r="AF186" s="156"/>
    </row>
    <row r="187" spans="1:32" ht="16" hidden="1" thickBot="1" x14ac:dyDescent="0.25">
      <c r="A187" s="155" t="str">
        <f>IF(B187="","",MAX(A$110:A186)+1)</f>
        <v/>
      </c>
      <c r="B187" s="155" t="str">
        <f t="shared" si="15"/>
        <v/>
      </c>
      <c r="C187" s="154" t="str">
        <f t="shared" si="16"/>
        <v/>
      </c>
      <c r="E187" s="153" t="str">
        <f t="shared" si="17"/>
        <v/>
      </c>
      <c r="F187" s="152" t="str">
        <f t="shared" si="18"/>
        <v/>
      </c>
      <c r="G187" s="150"/>
      <c r="H187" s="149" t="str">
        <v/>
      </c>
      <c r="I187" s="151" t="str">
        <v/>
      </c>
      <c r="J187" s="150"/>
      <c r="K187" s="149" t="str">
        <f t="shared" si="19"/>
        <v/>
      </c>
      <c r="L187" s="149" t="str">
        <f t="shared" si="20"/>
        <v/>
      </c>
      <c r="M187" s="148" t="str">
        <f t="shared" si="21"/>
        <v/>
      </c>
      <c r="N187" s="157"/>
      <c r="O187" s="157"/>
      <c r="P187" s="157"/>
      <c r="Q187" s="157"/>
      <c r="R187" s="159"/>
      <c r="S187" s="157"/>
      <c r="T187" s="157"/>
      <c r="U187" s="157"/>
      <c r="V187" s="157"/>
      <c r="W187" s="157"/>
      <c r="X187" s="158"/>
      <c r="Y187" s="157"/>
      <c r="Z187" s="157"/>
      <c r="AA187" s="158"/>
      <c r="AB187" s="158"/>
      <c r="AC187" s="157"/>
      <c r="AD187" s="157"/>
      <c r="AE187" s="157"/>
      <c r="AF187" s="156"/>
    </row>
    <row r="188" spans="1:32" ht="16" hidden="1" thickBot="1" x14ac:dyDescent="0.25">
      <c r="A188" s="155" t="str">
        <f>IF(B188="","",MAX(A$110:A187)+1)</f>
        <v/>
      </c>
      <c r="B188" s="155" t="str">
        <f t="shared" si="15"/>
        <v/>
      </c>
      <c r="C188" s="154" t="str">
        <f t="shared" si="16"/>
        <v/>
      </c>
      <c r="E188" s="153" t="str">
        <f t="shared" si="17"/>
        <v/>
      </c>
      <c r="F188" s="152" t="str">
        <f t="shared" si="18"/>
        <v/>
      </c>
      <c r="G188" s="150"/>
      <c r="H188" s="149" t="str">
        <v/>
      </c>
      <c r="I188" s="151" t="str">
        <v/>
      </c>
      <c r="J188" s="150"/>
      <c r="K188" s="149" t="str">
        <f t="shared" si="19"/>
        <v/>
      </c>
      <c r="L188" s="149" t="str">
        <f t="shared" si="20"/>
        <v/>
      </c>
      <c r="M188" s="148" t="str">
        <f t="shared" si="21"/>
        <v/>
      </c>
      <c r="N188" s="157"/>
      <c r="O188" s="157"/>
      <c r="P188" s="157"/>
      <c r="Q188" s="157"/>
      <c r="R188" s="159"/>
      <c r="S188" s="157"/>
      <c r="T188" s="157"/>
      <c r="U188" s="157"/>
      <c r="V188" s="157"/>
      <c r="W188" s="157"/>
      <c r="X188" s="158"/>
      <c r="Y188" s="157"/>
      <c r="Z188" s="157"/>
      <c r="AA188" s="158"/>
      <c r="AB188" s="158"/>
      <c r="AC188" s="157"/>
      <c r="AD188" s="157"/>
      <c r="AE188" s="157"/>
      <c r="AF188" s="156"/>
    </row>
    <row r="189" spans="1:32" ht="16" hidden="1" thickBot="1" x14ac:dyDescent="0.25">
      <c r="A189" s="155" t="str">
        <f>IF(B189="","",MAX(A$110:A188)+1)</f>
        <v/>
      </c>
      <c r="B189" s="155" t="str">
        <f t="shared" si="15"/>
        <v/>
      </c>
      <c r="C189" s="154" t="str">
        <f t="shared" si="16"/>
        <v/>
      </c>
      <c r="E189" s="153" t="str">
        <f t="shared" si="17"/>
        <v/>
      </c>
      <c r="F189" s="152" t="str">
        <f t="shared" si="18"/>
        <v/>
      </c>
      <c r="G189" s="150"/>
      <c r="H189" s="149" t="str">
        <v/>
      </c>
      <c r="I189" s="151" t="str">
        <v/>
      </c>
      <c r="J189" s="150"/>
      <c r="K189" s="149" t="str">
        <f t="shared" si="19"/>
        <v/>
      </c>
      <c r="L189" s="149" t="str">
        <f t="shared" si="20"/>
        <v/>
      </c>
      <c r="M189" s="148" t="str">
        <f t="shared" si="21"/>
        <v/>
      </c>
      <c r="N189" s="157"/>
      <c r="O189" s="157"/>
      <c r="P189" s="157"/>
      <c r="Q189" s="157"/>
      <c r="R189" s="159"/>
      <c r="S189" s="157"/>
      <c r="T189" s="157"/>
      <c r="U189" s="157"/>
      <c r="V189" s="157"/>
      <c r="W189" s="157"/>
      <c r="X189" s="158"/>
      <c r="Y189" s="157"/>
      <c r="Z189" s="157"/>
      <c r="AA189" s="158"/>
      <c r="AB189" s="158"/>
      <c r="AC189" s="157"/>
      <c r="AD189" s="157"/>
      <c r="AE189" s="157"/>
      <c r="AF189" s="156"/>
    </row>
    <row r="190" spans="1:32" ht="16" hidden="1" thickBot="1" x14ac:dyDescent="0.25">
      <c r="A190" s="155" t="str">
        <f>IF(B190="","",MAX(A$110:A189)+1)</f>
        <v/>
      </c>
      <c r="B190" s="155" t="str">
        <f t="shared" si="15"/>
        <v/>
      </c>
      <c r="C190" s="154" t="str">
        <f t="shared" si="16"/>
        <v/>
      </c>
      <c r="E190" s="153" t="str">
        <f t="shared" si="17"/>
        <v/>
      </c>
      <c r="F190" s="152" t="str">
        <f t="shared" si="18"/>
        <v/>
      </c>
      <c r="G190" s="150"/>
      <c r="H190" s="149" t="str">
        <v/>
      </c>
      <c r="I190" s="151" t="str">
        <v/>
      </c>
      <c r="J190" s="150"/>
      <c r="K190" s="149" t="str">
        <f t="shared" si="19"/>
        <v/>
      </c>
      <c r="L190" s="149" t="str">
        <f t="shared" si="20"/>
        <v/>
      </c>
      <c r="M190" s="148" t="str">
        <f t="shared" si="21"/>
        <v/>
      </c>
      <c r="N190" s="157"/>
      <c r="O190" s="157"/>
      <c r="P190" s="157"/>
      <c r="Q190" s="157"/>
      <c r="R190" s="159"/>
      <c r="S190" s="157"/>
      <c r="T190" s="157"/>
      <c r="U190" s="157"/>
      <c r="V190" s="157"/>
      <c r="W190" s="157"/>
      <c r="X190" s="158"/>
      <c r="Y190" s="157"/>
      <c r="Z190" s="157"/>
      <c r="AA190" s="158"/>
      <c r="AB190" s="158"/>
      <c r="AC190" s="157"/>
      <c r="AD190" s="157"/>
      <c r="AE190" s="157"/>
      <c r="AF190" s="156"/>
    </row>
    <row r="191" spans="1:32" ht="16" hidden="1" thickBot="1" x14ac:dyDescent="0.25">
      <c r="A191" s="155" t="str">
        <f>IF(B191="","",MAX(A$110:A190)+1)</f>
        <v/>
      </c>
      <c r="B191" s="155" t="str">
        <f t="shared" si="15"/>
        <v/>
      </c>
      <c r="C191" s="154" t="str">
        <f t="shared" si="16"/>
        <v/>
      </c>
      <c r="E191" s="153" t="str">
        <f t="shared" si="17"/>
        <v/>
      </c>
      <c r="F191" s="152" t="str">
        <f t="shared" si="18"/>
        <v/>
      </c>
      <c r="G191" s="150"/>
      <c r="H191" s="149" t="str">
        <v/>
      </c>
      <c r="I191" s="151" t="str">
        <v/>
      </c>
      <c r="J191" s="150"/>
      <c r="K191" s="149" t="str">
        <f t="shared" si="19"/>
        <v/>
      </c>
      <c r="L191" s="149" t="str">
        <f t="shared" si="20"/>
        <v/>
      </c>
      <c r="M191" s="148" t="str">
        <f t="shared" si="21"/>
        <v/>
      </c>
      <c r="N191" s="157"/>
      <c r="O191" s="157"/>
      <c r="P191" s="157"/>
      <c r="Q191" s="157"/>
      <c r="R191" s="159"/>
      <c r="S191" s="157"/>
      <c r="T191" s="157"/>
      <c r="U191" s="157"/>
      <c r="V191" s="157"/>
      <c r="W191" s="157"/>
      <c r="X191" s="158"/>
      <c r="Y191" s="157"/>
      <c r="Z191" s="157"/>
      <c r="AA191" s="158"/>
      <c r="AB191" s="158"/>
      <c r="AC191" s="157"/>
      <c r="AD191" s="157"/>
      <c r="AE191" s="157"/>
      <c r="AF191" s="156"/>
    </row>
    <row r="192" spans="1:32" ht="16" hidden="1" thickBot="1" x14ac:dyDescent="0.25">
      <c r="A192" s="155" t="str">
        <f>IF(B192="","",MAX(A$110:A191)+1)</f>
        <v/>
      </c>
      <c r="B192" s="155" t="str">
        <f t="shared" si="15"/>
        <v/>
      </c>
      <c r="C192" s="154" t="str">
        <f t="shared" si="16"/>
        <v/>
      </c>
      <c r="E192" s="153" t="str">
        <f t="shared" si="17"/>
        <v/>
      </c>
      <c r="F192" s="152" t="str">
        <f t="shared" si="18"/>
        <v/>
      </c>
      <c r="G192" s="150"/>
      <c r="H192" s="149" t="str">
        <v/>
      </c>
      <c r="I192" s="151" t="str">
        <v/>
      </c>
      <c r="J192" s="150"/>
      <c r="K192" s="149" t="str">
        <f t="shared" si="19"/>
        <v/>
      </c>
      <c r="L192" s="149" t="str">
        <f t="shared" si="20"/>
        <v/>
      </c>
      <c r="M192" s="148" t="str">
        <f t="shared" si="21"/>
        <v/>
      </c>
      <c r="N192" s="157"/>
      <c r="O192" s="157"/>
      <c r="P192" s="157"/>
      <c r="Q192" s="157"/>
      <c r="R192" s="159"/>
      <c r="S192" s="157"/>
      <c r="T192" s="157"/>
      <c r="U192" s="157"/>
      <c r="V192" s="157"/>
      <c r="W192" s="157"/>
      <c r="X192" s="158"/>
      <c r="Y192" s="157"/>
      <c r="Z192" s="157"/>
      <c r="AA192" s="158"/>
      <c r="AB192" s="158"/>
      <c r="AC192" s="157"/>
      <c r="AD192" s="157"/>
      <c r="AE192" s="157"/>
      <c r="AF192" s="156"/>
    </row>
    <row r="193" spans="1:32" ht="16" hidden="1" thickBot="1" x14ac:dyDescent="0.25">
      <c r="A193" s="155" t="str">
        <f>IF(B193="","",MAX(A$110:A192)+1)</f>
        <v/>
      </c>
      <c r="B193" s="155" t="str">
        <f t="shared" si="15"/>
        <v/>
      </c>
      <c r="C193" s="154" t="str">
        <f t="shared" si="16"/>
        <v/>
      </c>
      <c r="E193" s="153" t="str">
        <f t="shared" si="17"/>
        <v/>
      </c>
      <c r="F193" s="152" t="str">
        <f t="shared" si="18"/>
        <v/>
      </c>
      <c r="G193" s="150"/>
      <c r="H193" s="149" t="str">
        <v/>
      </c>
      <c r="I193" s="151" t="str">
        <v/>
      </c>
      <c r="J193" s="150"/>
      <c r="K193" s="149" t="str">
        <f t="shared" si="19"/>
        <v/>
      </c>
      <c r="L193" s="149" t="str">
        <f t="shared" si="20"/>
        <v/>
      </c>
      <c r="M193" s="148" t="str">
        <f t="shared" si="21"/>
        <v/>
      </c>
      <c r="N193" s="157"/>
      <c r="O193" s="157"/>
      <c r="P193" s="157"/>
      <c r="Q193" s="157"/>
      <c r="R193" s="159"/>
      <c r="S193" s="157"/>
      <c r="T193" s="157"/>
      <c r="U193" s="157"/>
      <c r="V193" s="157"/>
      <c r="W193" s="157"/>
      <c r="X193" s="158"/>
      <c r="Y193" s="157"/>
      <c r="Z193" s="157"/>
      <c r="AA193" s="158"/>
      <c r="AB193" s="158"/>
      <c r="AC193" s="157"/>
      <c r="AD193" s="157"/>
      <c r="AE193" s="157"/>
      <c r="AF193" s="156"/>
    </row>
    <row r="194" spans="1:32" ht="16" hidden="1" thickBot="1" x14ac:dyDescent="0.25">
      <c r="A194" s="155" t="str">
        <f>IF(B194="","",MAX(A$110:A193)+1)</f>
        <v/>
      </c>
      <c r="B194" s="155" t="str">
        <f t="shared" si="15"/>
        <v/>
      </c>
      <c r="C194" s="154" t="str">
        <f t="shared" si="16"/>
        <v/>
      </c>
      <c r="E194" s="153" t="str">
        <f t="shared" si="17"/>
        <v/>
      </c>
      <c r="F194" s="152" t="str">
        <f t="shared" si="18"/>
        <v/>
      </c>
      <c r="G194" s="150"/>
      <c r="H194" s="149" t="str">
        <v/>
      </c>
      <c r="I194" s="151" t="str">
        <v/>
      </c>
      <c r="J194" s="150"/>
      <c r="K194" s="149" t="str">
        <f t="shared" si="19"/>
        <v/>
      </c>
      <c r="L194" s="149" t="str">
        <f t="shared" si="20"/>
        <v/>
      </c>
      <c r="M194" s="148" t="str">
        <f t="shared" si="21"/>
        <v/>
      </c>
      <c r="N194" s="157"/>
      <c r="O194" s="157"/>
      <c r="P194" s="157"/>
      <c r="Q194" s="157"/>
      <c r="R194" s="159"/>
      <c r="S194" s="157"/>
      <c r="T194" s="157"/>
      <c r="U194" s="157"/>
      <c r="V194" s="157"/>
      <c r="W194" s="157"/>
      <c r="X194" s="158"/>
      <c r="Y194" s="157"/>
      <c r="Z194" s="157"/>
      <c r="AA194" s="158"/>
      <c r="AB194" s="158"/>
      <c r="AC194" s="157"/>
      <c r="AD194" s="157"/>
      <c r="AE194" s="157"/>
      <c r="AF194" s="156"/>
    </row>
    <row r="195" spans="1:32" ht="16" hidden="1" thickBot="1" x14ac:dyDescent="0.25">
      <c r="A195" s="155" t="str">
        <f>IF(B195="","",MAX(A$110:A194)+1)</f>
        <v/>
      </c>
      <c r="B195" s="155" t="str">
        <f t="shared" si="15"/>
        <v/>
      </c>
      <c r="C195" s="154" t="str">
        <f t="shared" si="16"/>
        <v/>
      </c>
      <c r="E195" s="153" t="str">
        <f t="shared" si="17"/>
        <v/>
      </c>
      <c r="F195" s="152" t="str">
        <f t="shared" si="18"/>
        <v/>
      </c>
      <c r="G195" s="150"/>
      <c r="H195" s="149" t="str">
        <v/>
      </c>
      <c r="I195" s="151" t="str">
        <v/>
      </c>
      <c r="J195" s="150"/>
      <c r="K195" s="149" t="str">
        <f t="shared" si="19"/>
        <v/>
      </c>
      <c r="L195" s="149" t="str">
        <f t="shared" si="20"/>
        <v/>
      </c>
      <c r="M195" s="148" t="str">
        <f t="shared" si="21"/>
        <v/>
      </c>
      <c r="N195" s="157"/>
      <c r="O195" s="157"/>
      <c r="P195" s="157"/>
      <c r="Q195" s="157"/>
      <c r="R195" s="159"/>
      <c r="S195" s="157"/>
      <c r="T195" s="157"/>
      <c r="U195" s="157"/>
      <c r="V195" s="157"/>
      <c r="W195" s="157"/>
      <c r="X195" s="158"/>
      <c r="Y195" s="157"/>
      <c r="Z195" s="157"/>
      <c r="AA195" s="158"/>
      <c r="AB195" s="158"/>
      <c r="AC195" s="157"/>
      <c r="AD195" s="157"/>
      <c r="AE195" s="157"/>
      <c r="AF195" s="156"/>
    </row>
    <row r="196" spans="1:32" ht="16" hidden="1" thickBot="1" x14ac:dyDescent="0.25">
      <c r="A196" s="155" t="str">
        <f>IF(B196="","",MAX(A$110:A195)+1)</f>
        <v/>
      </c>
      <c r="B196" s="155" t="str">
        <f t="shared" si="15"/>
        <v/>
      </c>
      <c r="C196" s="154" t="str">
        <f t="shared" si="16"/>
        <v/>
      </c>
      <c r="E196" s="153" t="str">
        <f t="shared" si="17"/>
        <v/>
      </c>
      <c r="F196" s="152" t="str">
        <f t="shared" si="18"/>
        <v/>
      </c>
      <c r="G196" s="150"/>
      <c r="H196" s="149" t="str">
        <v/>
      </c>
      <c r="I196" s="151" t="str">
        <v/>
      </c>
      <c r="J196" s="150"/>
      <c r="K196" s="149" t="str">
        <f t="shared" si="19"/>
        <v/>
      </c>
      <c r="L196" s="149" t="str">
        <f t="shared" si="20"/>
        <v/>
      </c>
      <c r="M196" s="148" t="str">
        <f t="shared" si="21"/>
        <v/>
      </c>
      <c r="N196" s="157"/>
      <c r="O196" s="157"/>
      <c r="P196" s="157"/>
      <c r="Q196" s="157"/>
      <c r="R196" s="159"/>
      <c r="S196" s="157"/>
      <c r="T196" s="157"/>
      <c r="U196" s="157"/>
      <c r="V196" s="157"/>
      <c r="W196" s="157"/>
      <c r="X196" s="158"/>
      <c r="Y196" s="157"/>
      <c r="Z196" s="157"/>
      <c r="AA196" s="158"/>
      <c r="AB196" s="158"/>
      <c r="AC196" s="157"/>
      <c r="AD196" s="157"/>
      <c r="AE196" s="157"/>
      <c r="AF196" s="156"/>
    </row>
    <row r="197" spans="1:32" ht="16" hidden="1" thickBot="1" x14ac:dyDescent="0.25">
      <c r="A197" s="155" t="str">
        <f>IF(B197="","",MAX(A$110:A196)+1)</f>
        <v/>
      </c>
      <c r="B197" s="155" t="str">
        <f t="shared" si="15"/>
        <v/>
      </c>
      <c r="C197" s="154" t="str">
        <f t="shared" si="16"/>
        <v/>
      </c>
      <c r="E197" s="153" t="str">
        <f t="shared" si="17"/>
        <v/>
      </c>
      <c r="F197" s="152" t="str">
        <f t="shared" si="18"/>
        <v/>
      </c>
      <c r="G197" s="150"/>
      <c r="H197" s="149" t="str">
        <v/>
      </c>
      <c r="I197" s="151" t="str">
        <v/>
      </c>
      <c r="J197" s="150"/>
      <c r="K197" s="149" t="str">
        <f t="shared" si="19"/>
        <v/>
      </c>
      <c r="L197" s="149" t="str">
        <f t="shared" si="20"/>
        <v/>
      </c>
      <c r="M197" s="148" t="str">
        <f t="shared" si="21"/>
        <v/>
      </c>
      <c r="N197" s="157"/>
      <c r="O197" s="157"/>
      <c r="P197" s="157"/>
      <c r="Q197" s="157"/>
      <c r="R197" s="159"/>
      <c r="S197" s="157"/>
      <c r="T197" s="157"/>
      <c r="U197" s="157"/>
      <c r="V197" s="157"/>
      <c r="W197" s="157"/>
      <c r="X197" s="158"/>
      <c r="Y197" s="157"/>
      <c r="Z197" s="157"/>
      <c r="AA197" s="158"/>
      <c r="AB197" s="158"/>
      <c r="AC197" s="157"/>
      <c r="AD197" s="157"/>
      <c r="AE197" s="157"/>
      <c r="AF197" s="156"/>
    </row>
    <row r="198" spans="1:32" ht="16" hidden="1" thickBot="1" x14ac:dyDescent="0.25">
      <c r="A198" s="155" t="str">
        <f>IF(B198="","",MAX(A$110:A197)+1)</f>
        <v/>
      </c>
      <c r="B198" s="155" t="str">
        <f t="shared" si="15"/>
        <v/>
      </c>
      <c r="C198" s="154" t="str">
        <f t="shared" si="16"/>
        <v/>
      </c>
      <c r="E198" s="153" t="str">
        <f t="shared" si="17"/>
        <v/>
      </c>
      <c r="F198" s="152" t="str">
        <f t="shared" si="18"/>
        <v/>
      </c>
      <c r="G198" s="150"/>
      <c r="H198" s="149" t="str">
        <v/>
      </c>
      <c r="I198" s="151" t="str">
        <v/>
      </c>
      <c r="J198" s="150"/>
      <c r="K198" s="149" t="str">
        <f t="shared" si="19"/>
        <v/>
      </c>
      <c r="L198" s="149" t="str">
        <f t="shared" si="20"/>
        <v/>
      </c>
      <c r="M198" s="148" t="str">
        <f t="shared" si="21"/>
        <v/>
      </c>
      <c r="N198" s="157"/>
      <c r="O198" s="157"/>
      <c r="P198" s="157"/>
      <c r="Q198" s="157"/>
      <c r="R198" s="159"/>
      <c r="S198" s="157"/>
      <c r="T198" s="157"/>
      <c r="U198" s="157"/>
      <c r="V198" s="157"/>
      <c r="W198" s="157"/>
      <c r="X198" s="158"/>
      <c r="Y198" s="157"/>
      <c r="Z198" s="157"/>
      <c r="AA198" s="158"/>
      <c r="AB198" s="158"/>
      <c r="AC198" s="157"/>
      <c r="AD198" s="157"/>
      <c r="AE198" s="157"/>
      <c r="AF198" s="156"/>
    </row>
    <row r="199" spans="1:32" ht="16" hidden="1" thickBot="1" x14ac:dyDescent="0.25">
      <c r="A199" s="155" t="str">
        <f>IF(B199="","",MAX(A$110:A198)+1)</f>
        <v/>
      </c>
      <c r="B199" s="155" t="str">
        <f t="shared" si="15"/>
        <v/>
      </c>
      <c r="C199" s="154" t="str">
        <f t="shared" si="16"/>
        <v/>
      </c>
      <c r="E199" s="153" t="str">
        <f t="shared" si="17"/>
        <v/>
      </c>
      <c r="F199" s="152" t="str">
        <f t="shared" si="18"/>
        <v/>
      </c>
      <c r="G199" s="150"/>
      <c r="H199" s="149" t="str">
        <v/>
      </c>
      <c r="I199" s="151" t="str">
        <v/>
      </c>
      <c r="J199" s="150"/>
      <c r="K199" s="149" t="str">
        <f t="shared" si="19"/>
        <v/>
      </c>
      <c r="L199" s="149" t="str">
        <f t="shared" si="20"/>
        <v/>
      </c>
      <c r="M199" s="148" t="str">
        <f t="shared" si="21"/>
        <v/>
      </c>
      <c r="N199" s="157"/>
      <c r="O199" s="157"/>
      <c r="P199" s="157"/>
      <c r="Q199" s="157"/>
      <c r="R199" s="159"/>
      <c r="S199" s="157"/>
      <c r="T199" s="157"/>
      <c r="U199" s="157"/>
      <c r="V199" s="157"/>
      <c r="W199" s="157"/>
      <c r="X199" s="158"/>
      <c r="Y199" s="157"/>
      <c r="Z199" s="157"/>
      <c r="AA199" s="158"/>
      <c r="AB199" s="158"/>
      <c r="AC199" s="157"/>
      <c r="AD199" s="157"/>
      <c r="AE199" s="157"/>
      <c r="AF199" s="156"/>
    </row>
    <row r="200" spans="1:32" ht="16" hidden="1" thickBot="1" x14ac:dyDescent="0.25">
      <c r="A200" s="155" t="str">
        <f>IF(B200="","",MAX(A$110:A199)+1)</f>
        <v/>
      </c>
      <c r="B200" s="155" t="str">
        <f t="shared" si="15"/>
        <v/>
      </c>
      <c r="C200" s="154" t="str">
        <f t="shared" si="16"/>
        <v/>
      </c>
      <c r="E200" s="153" t="str">
        <f t="shared" si="17"/>
        <v/>
      </c>
      <c r="F200" s="152" t="str">
        <f t="shared" si="18"/>
        <v/>
      </c>
      <c r="G200" s="150"/>
      <c r="H200" s="149" t="str">
        <v/>
      </c>
      <c r="I200" s="151" t="str">
        <v/>
      </c>
      <c r="J200" s="150"/>
      <c r="K200" s="149" t="str">
        <f t="shared" si="19"/>
        <v/>
      </c>
      <c r="L200" s="149" t="str">
        <f t="shared" si="20"/>
        <v/>
      </c>
      <c r="M200" s="148" t="str">
        <f t="shared" si="21"/>
        <v/>
      </c>
      <c r="N200" s="157"/>
      <c r="O200" s="157"/>
      <c r="P200" s="157"/>
      <c r="Q200" s="157"/>
      <c r="R200" s="159"/>
      <c r="S200" s="157"/>
      <c r="T200" s="157"/>
      <c r="U200" s="157"/>
      <c r="V200" s="157"/>
      <c r="W200" s="157"/>
      <c r="X200" s="158"/>
      <c r="Y200" s="157"/>
      <c r="Z200" s="157"/>
      <c r="AA200" s="158"/>
      <c r="AB200" s="158"/>
      <c r="AC200" s="157"/>
      <c r="AD200" s="157"/>
      <c r="AE200" s="157"/>
      <c r="AF200" s="156"/>
    </row>
    <row r="201" spans="1:32" ht="16" hidden="1" thickBot="1" x14ac:dyDescent="0.25">
      <c r="A201" s="155" t="str">
        <f>IF(B201="","",MAX(A$110:A200)+1)</f>
        <v/>
      </c>
      <c r="B201" s="155" t="str">
        <f t="shared" si="15"/>
        <v/>
      </c>
      <c r="C201" s="154" t="str">
        <f t="shared" si="16"/>
        <v/>
      </c>
      <c r="E201" s="153" t="str">
        <f t="shared" si="17"/>
        <v/>
      </c>
      <c r="F201" s="152" t="str">
        <f t="shared" si="18"/>
        <v/>
      </c>
      <c r="G201" s="150"/>
      <c r="H201" s="149" t="str">
        <v/>
      </c>
      <c r="I201" s="151" t="str">
        <v/>
      </c>
      <c r="J201" s="150"/>
      <c r="K201" s="149" t="str">
        <f t="shared" si="19"/>
        <v/>
      </c>
      <c r="L201" s="149" t="str">
        <f t="shared" si="20"/>
        <v/>
      </c>
      <c r="M201" s="148" t="str">
        <f t="shared" si="21"/>
        <v/>
      </c>
      <c r="N201" s="157"/>
      <c r="O201" s="157"/>
      <c r="P201" s="157"/>
      <c r="Q201" s="157"/>
      <c r="R201" s="159"/>
      <c r="S201" s="157"/>
      <c r="T201" s="157"/>
      <c r="U201" s="157"/>
      <c r="V201" s="157"/>
      <c r="W201" s="157"/>
      <c r="X201" s="158"/>
      <c r="Y201" s="157"/>
      <c r="Z201" s="157"/>
      <c r="AA201" s="158"/>
      <c r="AB201" s="158"/>
      <c r="AC201" s="157"/>
      <c r="AD201" s="157"/>
      <c r="AE201" s="157"/>
      <c r="AF201" s="156"/>
    </row>
    <row r="202" spans="1:32" ht="16" hidden="1" thickBot="1" x14ac:dyDescent="0.25">
      <c r="A202" s="155" t="str">
        <f>IF(B202="","",MAX(A$110:A201)+1)</f>
        <v/>
      </c>
      <c r="B202" s="155" t="str">
        <f t="shared" si="15"/>
        <v/>
      </c>
      <c r="C202" s="154" t="str">
        <f t="shared" si="16"/>
        <v/>
      </c>
      <c r="E202" s="153" t="str">
        <f t="shared" si="17"/>
        <v/>
      </c>
      <c r="F202" s="152" t="str">
        <f t="shared" si="18"/>
        <v/>
      </c>
      <c r="G202" s="150"/>
      <c r="H202" s="149" t="str">
        <v/>
      </c>
      <c r="I202" s="151" t="str">
        <v/>
      </c>
      <c r="J202" s="150"/>
      <c r="K202" s="149" t="str">
        <f t="shared" si="19"/>
        <v/>
      </c>
      <c r="L202" s="149" t="str">
        <f t="shared" si="20"/>
        <v/>
      </c>
      <c r="M202" s="148" t="str">
        <f t="shared" si="21"/>
        <v/>
      </c>
      <c r="N202" s="157"/>
      <c r="O202" s="157"/>
      <c r="P202" s="157"/>
      <c r="Q202" s="157"/>
      <c r="R202" s="159"/>
      <c r="S202" s="157"/>
      <c r="T202" s="157"/>
      <c r="U202" s="157"/>
      <c r="V202" s="157"/>
      <c r="W202" s="157"/>
      <c r="X202" s="158"/>
      <c r="Y202" s="157"/>
      <c r="Z202" s="157"/>
      <c r="AA202" s="158"/>
      <c r="AB202" s="158"/>
      <c r="AC202" s="157"/>
      <c r="AD202" s="157"/>
      <c r="AE202" s="157"/>
      <c r="AF202" s="156"/>
    </row>
    <row r="203" spans="1:32" ht="16" hidden="1" thickBot="1" x14ac:dyDescent="0.25">
      <c r="A203" s="155" t="str">
        <f>IF(B203="","",MAX(A$110:A202)+1)</f>
        <v/>
      </c>
      <c r="B203" s="155" t="str">
        <f t="shared" si="15"/>
        <v/>
      </c>
      <c r="C203" s="154" t="str">
        <f t="shared" si="16"/>
        <v/>
      </c>
      <c r="E203" s="153" t="str">
        <f t="shared" si="17"/>
        <v/>
      </c>
      <c r="F203" s="152" t="str">
        <f t="shared" si="18"/>
        <v/>
      </c>
      <c r="G203" s="150"/>
      <c r="H203" s="149" t="str">
        <v/>
      </c>
      <c r="I203" s="151" t="str">
        <v/>
      </c>
      <c r="J203" s="150"/>
      <c r="K203" s="149" t="str">
        <f t="shared" si="19"/>
        <v/>
      </c>
      <c r="L203" s="149" t="str">
        <f t="shared" si="20"/>
        <v/>
      </c>
      <c r="M203" s="148" t="str">
        <f t="shared" si="21"/>
        <v/>
      </c>
    </row>
    <row r="204" spans="1:32" ht="16" hidden="1" thickBot="1" x14ac:dyDescent="0.25">
      <c r="A204" s="155" t="str">
        <f>IF(B204="","",MAX(A$110:A203)+1)</f>
        <v/>
      </c>
      <c r="B204" s="155" t="str">
        <f t="shared" si="15"/>
        <v/>
      </c>
      <c r="C204" s="154" t="str">
        <f t="shared" si="16"/>
        <v/>
      </c>
      <c r="E204" s="153" t="str">
        <f t="shared" si="17"/>
        <v/>
      </c>
      <c r="F204" s="152" t="str">
        <f t="shared" si="18"/>
        <v/>
      </c>
      <c r="G204" s="150"/>
      <c r="H204" s="149" t="str">
        <v/>
      </c>
      <c r="I204" s="151" t="str">
        <v/>
      </c>
      <c r="J204" s="150"/>
      <c r="K204" s="149" t="str">
        <f t="shared" si="19"/>
        <v/>
      </c>
      <c r="L204" s="149" t="str">
        <f t="shared" si="20"/>
        <v/>
      </c>
      <c r="M204" s="148" t="str">
        <f t="shared" si="21"/>
        <v/>
      </c>
    </row>
    <row r="205" spans="1:32" ht="16" hidden="1" thickBot="1" x14ac:dyDescent="0.25">
      <c r="A205" s="155" t="str">
        <f>IF(B205="","",MAX(A$110:A204)+1)</f>
        <v/>
      </c>
      <c r="B205" s="155" t="str">
        <f t="shared" si="15"/>
        <v/>
      </c>
      <c r="C205" s="154" t="str">
        <f t="shared" si="16"/>
        <v/>
      </c>
      <c r="E205" s="153" t="str">
        <f t="shared" si="17"/>
        <v/>
      </c>
      <c r="F205" s="152" t="str">
        <f t="shared" si="18"/>
        <v/>
      </c>
      <c r="G205" s="150"/>
      <c r="H205" s="149" t="str">
        <v/>
      </c>
      <c r="I205" s="151" t="str">
        <v/>
      </c>
      <c r="J205" s="150"/>
      <c r="K205" s="149" t="str">
        <f t="shared" si="19"/>
        <v/>
      </c>
      <c r="L205" s="149" t="str">
        <f t="shared" si="20"/>
        <v/>
      </c>
      <c r="M205" s="148" t="str">
        <f t="shared" si="21"/>
        <v/>
      </c>
    </row>
    <row r="206" spans="1:32" ht="16" hidden="1" thickBot="1" x14ac:dyDescent="0.25">
      <c r="A206" s="155" t="str">
        <f>IF(B206="","",MAX(A$110:A205)+1)</f>
        <v/>
      </c>
      <c r="B206" s="155" t="str">
        <f t="shared" si="15"/>
        <v/>
      </c>
      <c r="C206" s="154" t="str">
        <f t="shared" si="16"/>
        <v/>
      </c>
      <c r="E206" s="153" t="str">
        <f t="shared" si="17"/>
        <v/>
      </c>
      <c r="F206" s="152" t="str">
        <f t="shared" si="18"/>
        <v/>
      </c>
      <c r="G206" s="150"/>
      <c r="H206" s="149" t="str">
        <v/>
      </c>
      <c r="I206" s="151" t="str">
        <v/>
      </c>
      <c r="J206" s="150"/>
      <c r="K206" s="149" t="str">
        <f t="shared" si="19"/>
        <v/>
      </c>
      <c r="L206" s="149" t="str">
        <f t="shared" si="20"/>
        <v/>
      </c>
      <c r="M206" s="148" t="str">
        <f t="shared" si="21"/>
        <v/>
      </c>
    </row>
    <row r="207" spans="1:32" ht="16" hidden="1" thickBot="1" x14ac:dyDescent="0.25">
      <c r="A207" s="155" t="str">
        <f>IF(B207="","",MAX(A$110:A206)+1)</f>
        <v/>
      </c>
      <c r="B207" s="155" t="str">
        <f t="shared" ref="B207:B210" si="22">IF(E100&gt;0,B100,"")</f>
        <v/>
      </c>
      <c r="C207" s="154" t="str">
        <f t="shared" ref="C207:C210" si="23">IF(E100&gt;0,E100,"")</f>
        <v/>
      </c>
      <c r="E207" s="153" t="str">
        <f t="shared" si="17"/>
        <v/>
      </c>
      <c r="F207" s="152" t="str">
        <f t="shared" si="18"/>
        <v/>
      </c>
      <c r="G207" s="150"/>
      <c r="H207" s="149" t="str">
        <v/>
      </c>
      <c r="I207" s="151" t="str">
        <v/>
      </c>
      <c r="J207" s="150"/>
      <c r="K207" s="149" t="str">
        <f t="shared" si="19"/>
        <v/>
      </c>
      <c r="L207" s="149" t="str">
        <f t="shared" si="20"/>
        <v/>
      </c>
      <c r="M207" s="148" t="str">
        <f t="shared" si="21"/>
        <v/>
      </c>
    </row>
    <row r="208" spans="1:32" ht="16" hidden="1" thickBot="1" x14ac:dyDescent="0.25">
      <c r="A208" s="155" t="str">
        <f>IF(B208="","",MAX(A$110:A207)+1)</f>
        <v/>
      </c>
      <c r="B208" s="155" t="str">
        <f t="shared" si="22"/>
        <v/>
      </c>
      <c r="C208" s="154" t="str">
        <f t="shared" si="23"/>
        <v/>
      </c>
      <c r="E208" s="153" t="str">
        <f t="shared" si="17"/>
        <v/>
      </c>
      <c r="F208" s="152" t="str">
        <f t="shared" si="18"/>
        <v/>
      </c>
      <c r="G208" s="150"/>
      <c r="H208" s="149" t="str">
        <v/>
      </c>
      <c r="I208" s="151" t="str">
        <v/>
      </c>
      <c r="J208" s="150"/>
      <c r="K208" s="149" t="str">
        <f t="shared" si="19"/>
        <v/>
      </c>
      <c r="L208" s="149" t="str">
        <f t="shared" si="20"/>
        <v/>
      </c>
      <c r="M208" s="148" t="str">
        <f t="shared" si="21"/>
        <v/>
      </c>
    </row>
    <row r="209" spans="1:13" ht="16" hidden="1" thickBot="1" x14ac:dyDescent="0.25">
      <c r="A209" s="155" t="str">
        <f>IF(B209="","",MAX(A$110:A208)+1)</f>
        <v/>
      </c>
      <c r="B209" s="155" t="str">
        <f t="shared" si="22"/>
        <v/>
      </c>
      <c r="C209" s="154" t="str">
        <f t="shared" si="23"/>
        <v/>
      </c>
      <c r="E209" s="153" t="str">
        <f t="shared" si="17"/>
        <v/>
      </c>
      <c r="F209" s="152" t="str">
        <f t="shared" si="18"/>
        <v/>
      </c>
      <c r="G209" s="150"/>
      <c r="H209" s="149" t="str">
        <v/>
      </c>
      <c r="I209" s="151" t="str">
        <v/>
      </c>
      <c r="J209" s="150"/>
      <c r="K209" s="149" t="str">
        <f t="shared" si="19"/>
        <v/>
      </c>
      <c r="L209" s="149" t="str">
        <f t="shared" si="20"/>
        <v/>
      </c>
      <c r="M209" s="148" t="str">
        <f t="shared" si="21"/>
        <v/>
      </c>
    </row>
    <row r="210" spans="1:13" ht="16" hidden="1" thickBot="1" x14ac:dyDescent="0.25">
      <c r="A210" s="155" t="str">
        <f>IF(B210="","",MAX(A$110:A209)+1)</f>
        <v/>
      </c>
      <c r="B210" s="155" t="str">
        <f t="shared" si="22"/>
        <v/>
      </c>
      <c r="C210" s="154" t="str">
        <f t="shared" si="23"/>
        <v/>
      </c>
      <c r="E210" s="153" t="str">
        <f t="shared" si="17"/>
        <v/>
      </c>
      <c r="F210" s="152" t="str">
        <f t="shared" si="18"/>
        <v/>
      </c>
      <c r="G210" s="150"/>
      <c r="H210" s="149" t="str">
        <v/>
      </c>
      <c r="I210" s="151" t="str">
        <v/>
      </c>
      <c r="J210" s="150"/>
      <c r="K210" s="149" t="str">
        <f t="shared" si="19"/>
        <v/>
      </c>
      <c r="L210" s="149" t="str">
        <f t="shared" si="20"/>
        <v/>
      </c>
      <c r="M210" s="148" t="str">
        <f t="shared" si="21"/>
        <v/>
      </c>
    </row>
    <row r="211" spans="1:13" hidden="1" x14ac:dyDescent="0.2"/>
    <row r="212" spans="1:13" hidden="1" x14ac:dyDescent="0.2"/>
    <row r="213" spans="1:13" hidden="1" x14ac:dyDescent="0.2"/>
    <row r="214" spans="1:13" hidden="1" x14ac:dyDescent="0.2"/>
    <row r="215" spans="1:13" hidden="1" x14ac:dyDescent="0.2"/>
    <row r="216" spans="1:13" hidden="1" x14ac:dyDescent="0.2"/>
    <row r="217" spans="1:13" hidden="1" x14ac:dyDescent="0.2"/>
    <row r="218" spans="1:13" hidden="1" x14ac:dyDescent="0.2"/>
    <row r="219" spans="1:13" hidden="1" x14ac:dyDescent="0.2"/>
    <row r="220" spans="1:13" hidden="1" x14ac:dyDescent="0.2"/>
    <row r="221" spans="1:13" hidden="1" x14ac:dyDescent="0.2"/>
    <row r="222" spans="1:13" hidden="1" x14ac:dyDescent="0.2"/>
    <row r="223" spans="1:13" hidden="1" x14ac:dyDescent="0.2"/>
    <row r="224" spans="1:13"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spans="2:4" hidden="1" x14ac:dyDescent="0.2"/>
    <row r="242" spans="2:4" hidden="1" x14ac:dyDescent="0.2"/>
    <row r="243" spans="2:4" hidden="1" x14ac:dyDescent="0.2"/>
    <row r="244" spans="2:4" hidden="1" x14ac:dyDescent="0.2"/>
    <row r="245" spans="2:4" hidden="1" x14ac:dyDescent="0.2"/>
    <row r="246" spans="2:4" hidden="1" x14ac:dyDescent="0.2"/>
    <row r="247" spans="2:4" hidden="1" x14ac:dyDescent="0.2"/>
    <row r="248" spans="2:4" hidden="1" x14ac:dyDescent="0.2"/>
    <row r="249" spans="2:4" hidden="1" x14ac:dyDescent="0.2"/>
    <row r="250" spans="2:4" hidden="1" x14ac:dyDescent="0.2"/>
    <row r="251" spans="2:4" hidden="1" x14ac:dyDescent="0.2"/>
    <row r="252" spans="2:4" hidden="1" x14ac:dyDescent="0.2"/>
    <row r="253" spans="2:4" hidden="1" x14ac:dyDescent="0.2"/>
    <row r="254" spans="2:4" hidden="1" x14ac:dyDescent="0.2"/>
    <row r="255" spans="2:4" hidden="1" x14ac:dyDescent="0.2">
      <c r="B255">
        <f t="shared" ref="B255:B286" si="24">AD111</f>
        <v>0</v>
      </c>
      <c r="C255">
        <f t="shared" ref="C255:C286" si="25">AE111</f>
        <v>0</v>
      </c>
      <c r="D255">
        <f t="shared" ref="D255:D286" si="26">AF111</f>
        <v>0</v>
      </c>
    </row>
    <row r="256" spans="2:4" hidden="1" x14ac:dyDescent="0.2">
      <c r="B256">
        <f t="shared" si="24"/>
        <v>0</v>
      </c>
      <c r="C256">
        <f t="shared" si="25"/>
        <v>0</v>
      </c>
      <c r="D256">
        <f t="shared" si="26"/>
        <v>0</v>
      </c>
    </row>
    <row r="257" spans="2:4" hidden="1" x14ac:dyDescent="0.2">
      <c r="B257">
        <f t="shared" si="24"/>
        <v>0</v>
      </c>
      <c r="C257">
        <f t="shared" si="25"/>
        <v>0</v>
      </c>
      <c r="D257">
        <f t="shared" si="26"/>
        <v>0</v>
      </c>
    </row>
    <row r="258" spans="2:4" hidden="1" x14ac:dyDescent="0.2">
      <c r="B258">
        <f t="shared" si="24"/>
        <v>0</v>
      </c>
      <c r="C258">
        <f t="shared" si="25"/>
        <v>0</v>
      </c>
      <c r="D258">
        <f t="shared" si="26"/>
        <v>0</v>
      </c>
    </row>
    <row r="259" spans="2:4" hidden="1" x14ac:dyDescent="0.2">
      <c r="B259">
        <f t="shared" si="24"/>
        <v>0</v>
      </c>
      <c r="C259">
        <f t="shared" si="25"/>
        <v>0</v>
      </c>
      <c r="D259">
        <f t="shared" si="26"/>
        <v>0</v>
      </c>
    </row>
    <row r="260" spans="2:4" hidden="1" x14ac:dyDescent="0.2">
      <c r="B260">
        <f t="shared" si="24"/>
        <v>0</v>
      </c>
      <c r="C260">
        <f t="shared" si="25"/>
        <v>0</v>
      </c>
      <c r="D260">
        <f t="shared" si="26"/>
        <v>0</v>
      </c>
    </row>
    <row r="261" spans="2:4" hidden="1" x14ac:dyDescent="0.2">
      <c r="B261">
        <f t="shared" si="24"/>
        <v>0</v>
      </c>
      <c r="C261">
        <f t="shared" si="25"/>
        <v>0</v>
      </c>
      <c r="D261">
        <f t="shared" si="26"/>
        <v>0</v>
      </c>
    </row>
    <row r="262" spans="2:4" hidden="1" x14ac:dyDescent="0.2">
      <c r="B262">
        <f t="shared" si="24"/>
        <v>0</v>
      </c>
      <c r="C262">
        <f t="shared" si="25"/>
        <v>0</v>
      </c>
      <c r="D262">
        <f t="shared" si="26"/>
        <v>0</v>
      </c>
    </row>
    <row r="263" spans="2:4" hidden="1" x14ac:dyDescent="0.2">
      <c r="B263">
        <f t="shared" si="24"/>
        <v>0</v>
      </c>
      <c r="C263">
        <f t="shared" si="25"/>
        <v>0</v>
      </c>
      <c r="D263">
        <f t="shared" si="26"/>
        <v>0</v>
      </c>
    </row>
    <row r="264" spans="2:4" hidden="1" x14ac:dyDescent="0.2">
      <c r="B264">
        <f t="shared" si="24"/>
        <v>0</v>
      </c>
      <c r="C264">
        <f t="shared" si="25"/>
        <v>0</v>
      </c>
      <c r="D264">
        <f t="shared" si="26"/>
        <v>0</v>
      </c>
    </row>
    <row r="265" spans="2:4" hidden="1" x14ac:dyDescent="0.2">
      <c r="B265">
        <f t="shared" si="24"/>
        <v>0</v>
      </c>
      <c r="C265">
        <f t="shared" si="25"/>
        <v>0</v>
      </c>
      <c r="D265">
        <f t="shared" si="26"/>
        <v>0</v>
      </c>
    </row>
    <row r="266" spans="2:4" hidden="1" x14ac:dyDescent="0.2">
      <c r="B266">
        <f t="shared" si="24"/>
        <v>0</v>
      </c>
      <c r="C266">
        <f t="shared" si="25"/>
        <v>0</v>
      </c>
      <c r="D266">
        <f t="shared" si="26"/>
        <v>0</v>
      </c>
    </row>
    <row r="267" spans="2:4" hidden="1" x14ac:dyDescent="0.2">
      <c r="B267">
        <f t="shared" si="24"/>
        <v>0</v>
      </c>
      <c r="C267">
        <f t="shared" si="25"/>
        <v>0</v>
      </c>
      <c r="D267">
        <f t="shared" si="26"/>
        <v>0</v>
      </c>
    </row>
    <row r="268" spans="2:4" hidden="1" x14ac:dyDescent="0.2">
      <c r="B268">
        <f t="shared" si="24"/>
        <v>0</v>
      </c>
      <c r="C268">
        <f t="shared" si="25"/>
        <v>0</v>
      </c>
      <c r="D268">
        <f t="shared" si="26"/>
        <v>0</v>
      </c>
    </row>
    <row r="269" spans="2:4" hidden="1" x14ac:dyDescent="0.2">
      <c r="B269">
        <f t="shared" si="24"/>
        <v>0</v>
      </c>
      <c r="C269">
        <f t="shared" si="25"/>
        <v>0</v>
      </c>
      <c r="D269">
        <f t="shared" si="26"/>
        <v>0</v>
      </c>
    </row>
    <row r="270" spans="2:4" hidden="1" x14ac:dyDescent="0.2">
      <c r="B270">
        <f t="shared" si="24"/>
        <v>0</v>
      </c>
      <c r="C270">
        <f t="shared" si="25"/>
        <v>0</v>
      </c>
      <c r="D270">
        <f t="shared" si="26"/>
        <v>0</v>
      </c>
    </row>
    <row r="271" spans="2:4" hidden="1" x14ac:dyDescent="0.2">
      <c r="B271">
        <f t="shared" si="24"/>
        <v>0</v>
      </c>
      <c r="C271">
        <f t="shared" si="25"/>
        <v>0</v>
      </c>
      <c r="D271">
        <f t="shared" si="26"/>
        <v>0</v>
      </c>
    </row>
    <row r="272" spans="2:4" hidden="1" x14ac:dyDescent="0.2">
      <c r="B272">
        <f t="shared" si="24"/>
        <v>0</v>
      </c>
      <c r="C272">
        <f t="shared" si="25"/>
        <v>0</v>
      </c>
      <c r="D272">
        <f t="shared" si="26"/>
        <v>0</v>
      </c>
    </row>
    <row r="273" spans="2:4" hidden="1" x14ac:dyDescent="0.2">
      <c r="B273">
        <f t="shared" si="24"/>
        <v>0</v>
      </c>
      <c r="C273">
        <f t="shared" si="25"/>
        <v>0</v>
      </c>
      <c r="D273">
        <f t="shared" si="26"/>
        <v>0</v>
      </c>
    </row>
    <row r="274" spans="2:4" hidden="1" x14ac:dyDescent="0.2">
      <c r="B274">
        <f t="shared" si="24"/>
        <v>0</v>
      </c>
      <c r="C274">
        <f t="shared" si="25"/>
        <v>0</v>
      </c>
      <c r="D274">
        <f t="shared" si="26"/>
        <v>0</v>
      </c>
    </row>
    <row r="275" spans="2:4" hidden="1" x14ac:dyDescent="0.2">
      <c r="B275">
        <f t="shared" si="24"/>
        <v>0</v>
      </c>
      <c r="C275">
        <f t="shared" si="25"/>
        <v>0</v>
      </c>
      <c r="D275">
        <f t="shared" si="26"/>
        <v>0</v>
      </c>
    </row>
    <row r="276" spans="2:4" hidden="1" x14ac:dyDescent="0.2">
      <c r="B276">
        <f t="shared" si="24"/>
        <v>0</v>
      </c>
      <c r="C276">
        <f t="shared" si="25"/>
        <v>0</v>
      </c>
      <c r="D276">
        <f t="shared" si="26"/>
        <v>0</v>
      </c>
    </row>
    <row r="277" spans="2:4" hidden="1" x14ac:dyDescent="0.2">
      <c r="B277">
        <f t="shared" si="24"/>
        <v>0</v>
      </c>
      <c r="C277">
        <f t="shared" si="25"/>
        <v>0</v>
      </c>
      <c r="D277">
        <f t="shared" si="26"/>
        <v>0</v>
      </c>
    </row>
    <row r="278" spans="2:4" hidden="1" x14ac:dyDescent="0.2">
      <c r="B278">
        <f t="shared" si="24"/>
        <v>0</v>
      </c>
      <c r="C278">
        <f t="shared" si="25"/>
        <v>0</v>
      </c>
      <c r="D278">
        <f t="shared" si="26"/>
        <v>0</v>
      </c>
    </row>
    <row r="279" spans="2:4" hidden="1" x14ac:dyDescent="0.2">
      <c r="B279">
        <f t="shared" si="24"/>
        <v>0</v>
      </c>
      <c r="C279">
        <f t="shared" si="25"/>
        <v>0</v>
      </c>
      <c r="D279">
        <f t="shared" si="26"/>
        <v>0</v>
      </c>
    </row>
    <row r="280" spans="2:4" hidden="1" x14ac:dyDescent="0.2">
      <c r="B280">
        <f t="shared" si="24"/>
        <v>0</v>
      </c>
      <c r="C280">
        <f t="shared" si="25"/>
        <v>0</v>
      </c>
      <c r="D280">
        <f t="shared" si="26"/>
        <v>0</v>
      </c>
    </row>
    <row r="281" spans="2:4" hidden="1" x14ac:dyDescent="0.2">
      <c r="B281">
        <f t="shared" si="24"/>
        <v>0</v>
      </c>
      <c r="C281">
        <f t="shared" si="25"/>
        <v>0</v>
      </c>
      <c r="D281">
        <f t="shared" si="26"/>
        <v>0</v>
      </c>
    </row>
    <row r="282" spans="2:4" hidden="1" x14ac:dyDescent="0.2">
      <c r="B282">
        <f t="shared" si="24"/>
        <v>0</v>
      </c>
      <c r="C282">
        <f t="shared" si="25"/>
        <v>0</v>
      </c>
      <c r="D282">
        <f t="shared" si="26"/>
        <v>0</v>
      </c>
    </row>
    <row r="283" spans="2:4" hidden="1" x14ac:dyDescent="0.2">
      <c r="B283">
        <f t="shared" si="24"/>
        <v>0</v>
      </c>
      <c r="C283">
        <f t="shared" si="25"/>
        <v>0</v>
      </c>
      <c r="D283">
        <f t="shared" si="26"/>
        <v>0</v>
      </c>
    </row>
    <row r="284" spans="2:4" hidden="1" x14ac:dyDescent="0.2">
      <c r="B284">
        <f t="shared" si="24"/>
        <v>0</v>
      </c>
      <c r="C284">
        <f t="shared" si="25"/>
        <v>0</v>
      </c>
      <c r="D284">
        <f t="shared" si="26"/>
        <v>0</v>
      </c>
    </row>
    <row r="285" spans="2:4" hidden="1" x14ac:dyDescent="0.2">
      <c r="B285">
        <f t="shared" si="24"/>
        <v>0</v>
      </c>
      <c r="C285">
        <f t="shared" si="25"/>
        <v>0</v>
      </c>
      <c r="D285">
        <f t="shared" si="26"/>
        <v>0</v>
      </c>
    </row>
    <row r="286" spans="2:4" hidden="1" x14ac:dyDescent="0.2">
      <c r="B286">
        <f t="shared" si="24"/>
        <v>0</v>
      </c>
      <c r="C286">
        <f t="shared" si="25"/>
        <v>0</v>
      </c>
      <c r="D286">
        <f t="shared" si="26"/>
        <v>0</v>
      </c>
    </row>
    <row r="287" spans="2:4" hidden="1" x14ac:dyDescent="0.2">
      <c r="B287">
        <f t="shared" ref="B287:B318" si="27">AD143</f>
        <v>0</v>
      </c>
      <c r="C287">
        <f t="shared" ref="C287:C318" si="28">AE143</f>
        <v>0</v>
      </c>
      <c r="D287">
        <f t="shared" ref="D287:D318" si="29">AF143</f>
        <v>0</v>
      </c>
    </row>
    <row r="288" spans="2:4" hidden="1" x14ac:dyDescent="0.2">
      <c r="B288">
        <f t="shared" si="27"/>
        <v>0</v>
      </c>
      <c r="C288">
        <f t="shared" si="28"/>
        <v>0</v>
      </c>
      <c r="D288">
        <f t="shared" si="29"/>
        <v>0</v>
      </c>
    </row>
    <row r="289" spans="2:67" s="68" customFormat="1" hidden="1" x14ac:dyDescent="0.2">
      <c r="B289">
        <f t="shared" si="27"/>
        <v>0</v>
      </c>
      <c r="C289">
        <f t="shared" si="28"/>
        <v>0</v>
      </c>
      <c r="D289">
        <f t="shared" si="29"/>
        <v>0</v>
      </c>
      <c r="H289" s="39"/>
      <c r="I289"/>
      <c r="J289"/>
      <c r="K289"/>
      <c r="L289" s="40"/>
      <c r="M289" s="39"/>
      <c r="N289"/>
      <c r="O289"/>
      <c r="P289"/>
      <c r="Q289"/>
      <c r="R289" s="84"/>
      <c r="S289"/>
      <c r="T289"/>
      <c r="U289"/>
      <c r="V289"/>
      <c r="W289" s="84"/>
      <c r="X289"/>
      <c r="Y289"/>
      <c r="Z289"/>
      <c r="AA289" s="85"/>
      <c r="AB289" s="84"/>
      <c r="AC289"/>
      <c r="AD289"/>
      <c r="AE289"/>
      <c r="AF289" s="85"/>
      <c r="AG289" s="84"/>
      <c r="AH289"/>
      <c r="AI289"/>
      <c r="AJ289"/>
      <c r="AK289" s="85"/>
      <c r="AL289" s="84"/>
      <c r="AM289"/>
      <c r="AN289"/>
      <c r="AO289"/>
      <c r="AP289" s="85"/>
      <c r="AQ289" s="84"/>
      <c r="AR289"/>
      <c r="AS289"/>
      <c r="AT289"/>
      <c r="AU289" s="85"/>
      <c r="AV289" s="84"/>
      <c r="AW289"/>
      <c r="AX289"/>
      <c r="AY289"/>
      <c r="AZ289" s="85"/>
      <c r="BA289" s="84"/>
      <c r="BB289"/>
      <c r="BC289"/>
      <c r="BD289"/>
      <c r="BE289" s="85"/>
      <c r="BF289" s="84"/>
      <c r="BG289"/>
      <c r="BH289"/>
      <c r="BI289"/>
      <c r="BJ289" s="85"/>
      <c r="BK289" s="84"/>
      <c r="BL289"/>
      <c r="BM289"/>
      <c r="BN289"/>
      <c r="BO289" s="85"/>
    </row>
    <row r="290" spans="2:67" s="68" customFormat="1" hidden="1" x14ac:dyDescent="0.2">
      <c r="B290">
        <f t="shared" si="27"/>
        <v>0</v>
      </c>
      <c r="C290">
        <f t="shared" si="28"/>
        <v>0</v>
      </c>
      <c r="D290">
        <f t="shared" si="29"/>
        <v>0</v>
      </c>
      <c r="H290" s="39"/>
      <c r="I290"/>
      <c r="J290"/>
      <c r="K290"/>
      <c r="L290" s="40"/>
      <c r="M290" s="39"/>
      <c r="N290"/>
      <c r="O290"/>
      <c r="P290"/>
      <c r="Q290"/>
      <c r="R290" s="84"/>
      <c r="S290"/>
      <c r="T290"/>
      <c r="U290"/>
      <c r="V290"/>
      <c r="W290" s="84"/>
      <c r="X290"/>
      <c r="Y290"/>
      <c r="Z290"/>
      <c r="AA290" s="85"/>
      <c r="AB290" s="84"/>
      <c r="AC290"/>
      <c r="AD290"/>
      <c r="AE290"/>
      <c r="AF290" s="85"/>
      <c r="AG290" s="84"/>
      <c r="AH290"/>
      <c r="AI290"/>
      <c r="AJ290"/>
      <c r="AK290" s="85"/>
      <c r="AL290" s="84"/>
      <c r="AM290"/>
      <c r="AN290"/>
      <c r="AO290"/>
      <c r="AP290" s="85"/>
      <c r="AQ290" s="84"/>
      <c r="AR290"/>
      <c r="AS290"/>
      <c r="AT290"/>
      <c r="AU290" s="85"/>
      <c r="AV290" s="84"/>
      <c r="AW290"/>
      <c r="AX290"/>
      <c r="AY290"/>
      <c r="AZ290" s="85"/>
      <c r="BA290" s="84"/>
      <c r="BB290"/>
      <c r="BC290"/>
      <c r="BD290"/>
      <c r="BE290" s="85"/>
      <c r="BF290" s="84"/>
      <c r="BG290"/>
      <c r="BH290"/>
      <c r="BI290"/>
      <c r="BJ290" s="85"/>
      <c r="BK290" s="84"/>
      <c r="BL290"/>
      <c r="BM290"/>
      <c r="BN290"/>
      <c r="BO290" s="85"/>
    </row>
    <row r="291" spans="2:67" s="68" customFormat="1" hidden="1" x14ac:dyDescent="0.2">
      <c r="B291">
        <f t="shared" si="27"/>
        <v>0</v>
      </c>
      <c r="C291">
        <f t="shared" si="28"/>
        <v>0</v>
      </c>
      <c r="D291">
        <f t="shared" si="29"/>
        <v>0</v>
      </c>
      <c r="H291" s="39"/>
      <c r="I291"/>
      <c r="J291"/>
      <c r="K291"/>
      <c r="L291" s="40"/>
      <c r="M291" s="39"/>
      <c r="N291"/>
      <c r="O291"/>
      <c r="P291"/>
      <c r="Q291"/>
      <c r="R291" s="84"/>
      <c r="S291"/>
      <c r="T291"/>
      <c r="U291"/>
      <c r="V291"/>
      <c r="W291" s="84"/>
      <c r="X291"/>
      <c r="Y291"/>
      <c r="Z291"/>
      <c r="AA291" s="85"/>
      <c r="AB291" s="84"/>
      <c r="AC291"/>
      <c r="AD291"/>
      <c r="AE291"/>
      <c r="AF291" s="85"/>
      <c r="AG291" s="84"/>
      <c r="AH291"/>
      <c r="AI291"/>
      <c r="AJ291"/>
      <c r="AK291" s="85"/>
      <c r="AL291" s="84"/>
      <c r="AM291"/>
      <c r="AN291"/>
      <c r="AO291"/>
      <c r="AP291" s="85"/>
      <c r="AQ291" s="84"/>
      <c r="AR291"/>
      <c r="AS291"/>
      <c r="AT291"/>
      <c r="AU291" s="85"/>
      <c r="AV291" s="84"/>
      <c r="AW291"/>
      <c r="AX291"/>
      <c r="AY291"/>
      <c r="AZ291" s="85"/>
      <c r="BA291" s="84"/>
      <c r="BB291"/>
      <c r="BC291"/>
      <c r="BD291"/>
      <c r="BE291" s="85"/>
      <c r="BF291" s="84"/>
      <c r="BG291"/>
      <c r="BH291"/>
      <c r="BI291"/>
      <c r="BJ291" s="85"/>
      <c r="BK291" s="84"/>
      <c r="BL291"/>
      <c r="BM291"/>
      <c r="BN291"/>
      <c r="BO291" s="85"/>
    </row>
    <row r="292" spans="2:67" s="68" customFormat="1" hidden="1" x14ac:dyDescent="0.2">
      <c r="B292">
        <f t="shared" si="27"/>
        <v>0</v>
      </c>
      <c r="C292">
        <f t="shared" si="28"/>
        <v>0</v>
      </c>
      <c r="D292">
        <f t="shared" si="29"/>
        <v>0</v>
      </c>
      <c r="H292" s="39"/>
      <c r="I292"/>
      <c r="J292"/>
      <c r="K292"/>
      <c r="L292" s="40"/>
      <c r="M292" s="39"/>
      <c r="N292"/>
      <c r="O292"/>
      <c r="P292"/>
      <c r="Q292"/>
      <c r="R292" s="84"/>
      <c r="S292"/>
      <c r="T292"/>
      <c r="U292"/>
      <c r="V292"/>
      <c r="W292" s="84"/>
      <c r="X292"/>
      <c r="Y292"/>
      <c r="Z292"/>
      <c r="AA292" s="85"/>
      <c r="AB292" s="84"/>
      <c r="AC292"/>
      <c r="AD292"/>
      <c r="AE292"/>
      <c r="AF292" s="85"/>
      <c r="AG292" s="84"/>
      <c r="AH292"/>
      <c r="AI292"/>
      <c r="AJ292"/>
      <c r="AK292" s="85"/>
      <c r="AL292" s="84"/>
      <c r="AM292"/>
      <c r="AN292"/>
      <c r="AO292"/>
      <c r="AP292" s="85"/>
      <c r="AQ292" s="84"/>
      <c r="AR292"/>
      <c r="AS292"/>
      <c r="AT292"/>
      <c r="AU292" s="85"/>
      <c r="AV292" s="84"/>
      <c r="AW292"/>
      <c r="AX292"/>
      <c r="AY292"/>
      <c r="AZ292" s="85"/>
      <c r="BA292" s="84"/>
      <c r="BB292"/>
      <c r="BC292"/>
      <c r="BD292"/>
      <c r="BE292" s="85"/>
      <c r="BF292" s="84"/>
      <c r="BG292"/>
      <c r="BH292"/>
      <c r="BI292"/>
      <c r="BJ292" s="85"/>
      <c r="BK292" s="84"/>
      <c r="BL292"/>
      <c r="BM292"/>
      <c r="BN292"/>
      <c r="BO292" s="85"/>
    </row>
    <row r="293" spans="2:67" s="68" customFormat="1" hidden="1" x14ac:dyDescent="0.2">
      <c r="B293">
        <f t="shared" si="27"/>
        <v>0</v>
      </c>
      <c r="C293">
        <f t="shared" si="28"/>
        <v>0</v>
      </c>
      <c r="D293">
        <f t="shared" si="29"/>
        <v>0</v>
      </c>
      <c r="H293" s="39"/>
      <c r="I293"/>
      <c r="J293"/>
      <c r="K293"/>
      <c r="L293" s="40"/>
      <c r="M293" s="39"/>
      <c r="N293"/>
      <c r="O293"/>
      <c r="P293"/>
      <c r="Q293"/>
      <c r="R293" s="84"/>
      <c r="S293"/>
      <c r="T293"/>
      <c r="U293"/>
      <c r="V293"/>
      <c r="W293" s="84"/>
      <c r="X293"/>
      <c r="Y293"/>
      <c r="Z293"/>
      <c r="AA293" s="85"/>
      <c r="AB293" s="84"/>
      <c r="AC293"/>
      <c r="AD293"/>
      <c r="AE293"/>
      <c r="AF293" s="85"/>
      <c r="AG293" s="84"/>
      <c r="AH293"/>
      <c r="AI293"/>
      <c r="AJ293"/>
      <c r="AK293" s="85"/>
      <c r="AL293" s="84"/>
      <c r="AM293"/>
      <c r="AN293"/>
      <c r="AO293"/>
      <c r="AP293" s="85"/>
      <c r="AQ293" s="84"/>
      <c r="AR293"/>
      <c r="AS293"/>
      <c r="AT293"/>
      <c r="AU293" s="85"/>
      <c r="AV293" s="84"/>
      <c r="AW293"/>
      <c r="AX293"/>
      <c r="AY293"/>
      <c r="AZ293" s="85"/>
      <c r="BA293" s="84"/>
      <c r="BB293"/>
      <c r="BC293"/>
      <c r="BD293"/>
      <c r="BE293" s="85"/>
      <c r="BF293" s="84"/>
      <c r="BG293"/>
      <c r="BH293"/>
      <c r="BI293"/>
      <c r="BJ293" s="85"/>
      <c r="BK293" s="84"/>
      <c r="BL293"/>
      <c r="BM293"/>
      <c r="BN293"/>
      <c r="BO293" s="85"/>
    </row>
    <row r="294" spans="2:67" s="68" customFormat="1" hidden="1" x14ac:dyDescent="0.2">
      <c r="B294">
        <f t="shared" si="27"/>
        <v>0</v>
      </c>
      <c r="C294">
        <f t="shared" si="28"/>
        <v>0</v>
      </c>
      <c r="D294">
        <f t="shared" si="29"/>
        <v>0</v>
      </c>
      <c r="H294" s="39"/>
      <c r="I294"/>
      <c r="J294"/>
      <c r="K294"/>
      <c r="L294" s="40"/>
      <c r="M294" s="39"/>
      <c r="N294"/>
      <c r="O294"/>
      <c r="P294"/>
      <c r="Q294"/>
      <c r="R294" s="84"/>
      <c r="S294"/>
      <c r="T294"/>
      <c r="U294"/>
      <c r="V294"/>
      <c r="W294" s="84"/>
      <c r="X294"/>
      <c r="Y294"/>
      <c r="Z294"/>
      <c r="AA294" s="85"/>
      <c r="AB294" s="84"/>
      <c r="AC294"/>
      <c r="AD294"/>
      <c r="AE294"/>
      <c r="AF294" s="85"/>
      <c r="AG294" s="84"/>
      <c r="AH294"/>
      <c r="AI294"/>
      <c r="AJ294"/>
      <c r="AK294" s="85"/>
      <c r="AL294" s="84"/>
      <c r="AM294"/>
      <c r="AN294"/>
      <c r="AO294"/>
      <c r="AP294" s="85"/>
      <c r="AQ294" s="84"/>
      <c r="AR294"/>
      <c r="AS294"/>
      <c r="AT294"/>
      <c r="AU294" s="85"/>
      <c r="AV294" s="84"/>
      <c r="AW294"/>
      <c r="AX294"/>
      <c r="AY294"/>
      <c r="AZ294" s="85"/>
      <c r="BA294" s="84"/>
      <c r="BB294"/>
      <c r="BC294"/>
      <c r="BD294"/>
      <c r="BE294" s="85"/>
      <c r="BF294" s="84"/>
      <c r="BG294"/>
      <c r="BH294"/>
      <c r="BI294"/>
      <c r="BJ294" s="85"/>
      <c r="BK294" s="84"/>
      <c r="BL294"/>
      <c r="BM294"/>
      <c r="BN294"/>
      <c r="BO294" s="85"/>
    </row>
    <row r="295" spans="2:67" s="68" customFormat="1" hidden="1" x14ac:dyDescent="0.2">
      <c r="B295">
        <f t="shared" si="27"/>
        <v>0</v>
      </c>
      <c r="C295">
        <f t="shared" si="28"/>
        <v>0</v>
      </c>
      <c r="D295">
        <f t="shared" si="29"/>
        <v>0</v>
      </c>
      <c r="H295" s="39"/>
      <c r="I295"/>
      <c r="J295"/>
      <c r="K295"/>
      <c r="L295" s="40"/>
      <c r="M295" s="39"/>
      <c r="N295"/>
      <c r="O295"/>
      <c r="P295"/>
      <c r="Q295"/>
      <c r="R295" s="84"/>
      <c r="S295"/>
      <c r="T295"/>
      <c r="U295"/>
      <c r="V295"/>
      <c r="W295" s="84"/>
      <c r="X295"/>
      <c r="Y295"/>
      <c r="Z295"/>
      <c r="AA295" s="85"/>
      <c r="AB295" s="84"/>
      <c r="AC295"/>
      <c r="AD295"/>
      <c r="AE295"/>
      <c r="AF295" s="85"/>
      <c r="AG295" s="84"/>
      <c r="AH295"/>
      <c r="AI295"/>
      <c r="AJ295"/>
      <c r="AK295" s="85"/>
      <c r="AL295" s="84"/>
      <c r="AM295"/>
      <c r="AN295"/>
      <c r="AO295"/>
      <c r="AP295" s="85"/>
      <c r="AQ295" s="84"/>
      <c r="AR295"/>
      <c r="AS295"/>
      <c r="AT295"/>
      <c r="AU295" s="85"/>
      <c r="AV295" s="84"/>
      <c r="AW295"/>
      <c r="AX295"/>
      <c r="AY295"/>
      <c r="AZ295" s="85"/>
      <c r="BA295" s="84"/>
      <c r="BB295"/>
      <c r="BC295"/>
      <c r="BD295"/>
      <c r="BE295" s="85"/>
      <c r="BF295" s="84"/>
      <c r="BG295"/>
      <c r="BH295"/>
      <c r="BI295"/>
      <c r="BJ295" s="85"/>
      <c r="BK295" s="84"/>
      <c r="BL295"/>
      <c r="BM295"/>
      <c r="BN295"/>
      <c r="BO295" s="85"/>
    </row>
    <row r="296" spans="2:67" s="68" customFormat="1" hidden="1" x14ac:dyDescent="0.2">
      <c r="B296">
        <f t="shared" si="27"/>
        <v>0</v>
      </c>
      <c r="C296">
        <f t="shared" si="28"/>
        <v>0</v>
      </c>
      <c r="D296">
        <f t="shared" si="29"/>
        <v>0</v>
      </c>
      <c r="H296" s="39"/>
      <c r="I296"/>
      <c r="J296"/>
      <c r="K296"/>
      <c r="L296" s="40"/>
      <c r="M296" s="39"/>
      <c r="N296"/>
      <c r="O296"/>
      <c r="P296"/>
      <c r="Q296"/>
      <c r="R296" s="84"/>
      <c r="S296"/>
      <c r="T296"/>
      <c r="U296"/>
      <c r="V296"/>
      <c r="W296" s="84"/>
      <c r="X296"/>
      <c r="Y296"/>
      <c r="Z296"/>
      <c r="AA296" s="85"/>
      <c r="AB296" s="84"/>
      <c r="AC296"/>
      <c r="AD296"/>
      <c r="AE296"/>
      <c r="AF296" s="85"/>
      <c r="AG296" s="84"/>
      <c r="AH296"/>
      <c r="AI296"/>
      <c r="AJ296"/>
      <c r="AK296" s="85"/>
      <c r="AL296" s="84"/>
      <c r="AM296"/>
      <c r="AN296"/>
      <c r="AO296"/>
      <c r="AP296" s="85"/>
      <c r="AQ296" s="84"/>
      <c r="AR296"/>
      <c r="AS296"/>
      <c r="AT296"/>
      <c r="AU296" s="85"/>
      <c r="AV296" s="84"/>
      <c r="AW296"/>
      <c r="AX296"/>
      <c r="AY296"/>
      <c r="AZ296" s="85"/>
      <c r="BA296" s="84"/>
      <c r="BB296"/>
      <c r="BC296"/>
      <c r="BD296"/>
      <c r="BE296" s="85"/>
      <c r="BF296" s="84"/>
      <c r="BG296"/>
      <c r="BH296"/>
      <c r="BI296"/>
      <c r="BJ296" s="85"/>
      <c r="BK296" s="84"/>
      <c r="BL296"/>
      <c r="BM296"/>
      <c r="BN296"/>
      <c r="BO296" s="85"/>
    </row>
    <row r="297" spans="2:67" s="68" customFormat="1" hidden="1" x14ac:dyDescent="0.2">
      <c r="B297">
        <f t="shared" si="27"/>
        <v>0</v>
      </c>
      <c r="C297">
        <f t="shared" si="28"/>
        <v>0</v>
      </c>
      <c r="D297">
        <f t="shared" si="29"/>
        <v>0</v>
      </c>
      <c r="H297" s="39"/>
      <c r="I297"/>
      <c r="J297"/>
      <c r="K297"/>
      <c r="L297" s="40"/>
      <c r="M297" s="39"/>
      <c r="N297"/>
      <c r="O297"/>
      <c r="P297"/>
      <c r="Q297"/>
      <c r="R297" s="84"/>
      <c r="S297"/>
      <c r="T297"/>
      <c r="U297"/>
      <c r="V297"/>
      <c r="W297" s="84"/>
      <c r="X297"/>
      <c r="Y297"/>
      <c r="Z297"/>
      <c r="AA297" s="85"/>
      <c r="AB297" s="84"/>
      <c r="AC297"/>
      <c r="AD297"/>
      <c r="AE297"/>
      <c r="AF297" s="85"/>
      <c r="AG297" s="84"/>
      <c r="AH297"/>
      <c r="AI297"/>
      <c r="AJ297"/>
      <c r="AK297" s="85"/>
      <c r="AL297" s="84"/>
      <c r="AM297"/>
      <c r="AN297"/>
      <c r="AO297"/>
      <c r="AP297" s="85"/>
      <c r="AQ297" s="84"/>
      <c r="AR297"/>
      <c r="AS297"/>
      <c r="AT297"/>
      <c r="AU297" s="85"/>
      <c r="AV297" s="84"/>
      <c r="AW297"/>
      <c r="AX297"/>
      <c r="AY297"/>
      <c r="AZ297" s="85"/>
      <c r="BA297" s="84"/>
      <c r="BB297"/>
      <c r="BC297"/>
      <c r="BD297"/>
      <c r="BE297" s="85"/>
      <c r="BF297" s="84"/>
      <c r="BG297"/>
      <c r="BH297"/>
      <c r="BI297"/>
      <c r="BJ297" s="85"/>
      <c r="BK297" s="84"/>
      <c r="BL297"/>
      <c r="BM297"/>
      <c r="BN297"/>
      <c r="BO297" s="85"/>
    </row>
    <row r="298" spans="2:67" s="68" customFormat="1" hidden="1" x14ac:dyDescent="0.2">
      <c r="B298">
        <f t="shared" si="27"/>
        <v>0</v>
      </c>
      <c r="C298">
        <f t="shared" si="28"/>
        <v>0</v>
      </c>
      <c r="D298">
        <f t="shared" si="29"/>
        <v>0</v>
      </c>
      <c r="H298" s="39"/>
      <c r="I298"/>
      <c r="J298"/>
      <c r="K298"/>
      <c r="L298" s="40"/>
      <c r="M298" s="39"/>
      <c r="N298"/>
      <c r="O298"/>
      <c r="P298"/>
      <c r="Q298"/>
      <c r="R298" s="84"/>
      <c r="S298"/>
      <c r="T298"/>
      <c r="U298"/>
      <c r="V298"/>
      <c r="W298" s="84"/>
      <c r="X298"/>
      <c r="Y298"/>
      <c r="Z298"/>
      <c r="AA298" s="85"/>
      <c r="AB298" s="84"/>
      <c r="AC298"/>
      <c r="AD298"/>
      <c r="AE298"/>
      <c r="AF298" s="85"/>
      <c r="AG298" s="84"/>
      <c r="AH298"/>
      <c r="AI298"/>
      <c r="AJ298"/>
      <c r="AK298" s="85"/>
      <c r="AL298" s="84"/>
      <c r="AM298"/>
      <c r="AN298"/>
      <c r="AO298"/>
      <c r="AP298" s="85"/>
      <c r="AQ298" s="84"/>
      <c r="AR298"/>
      <c r="AS298"/>
      <c r="AT298"/>
      <c r="AU298" s="85"/>
      <c r="AV298" s="84"/>
      <c r="AW298"/>
      <c r="AX298"/>
      <c r="AY298"/>
      <c r="AZ298" s="85"/>
      <c r="BA298" s="84"/>
      <c r="BB298"/>
      <c r="BC298"/>
      <c r="BD298"/>
      <c r="BE298" s="85"/>
      <c r="BF298" s="84"/>
      <c r="BG298"/>
      <c r="BH298"/>
      <c r="BI298"/>
      <c r="BJ298" s="85"/>
      <c r="BK298" s="84"/>
      <c r="BL298"/>
      <c r="BM298"/>
      <c r="BN298"/>
      <c r="BO298" s="85"/>
    </row>
    <row r="299" spans="2:67" s="68" customFormat="1" hidden="1" x14ac:dyDescent="0.2">
      <c r="B299">
        <f t="shared" si="27"/>
        <v>0</v>
      </c>
      <c r="C299">
        <f t="shared" si="28"/>
        <v>0</v>
      </c>
      <c r="D299">
        <f t="shared" si="29"/>
        <v>0</v>
      </c>
      <c r="H299" s="39"/>
      <c r="I299"/>
      <c r="J299"/>
      <c r="K299"/>
      <c r="L299" s="40"/>
      <c r="M299" s="39"/>
      <c r="N299"/>
      <c r="O299"/>
      <c r="P299"/>
      <c r="Q299"/>
      <c r="R299" s="84"/>
      <c r="S299"/>
      <c r="T299"/>
      <c r="U299"/>
      <c r="V299"/>
      <c r="W299" s="84"/>
      <c r="X299"/>
      <c r="Y299"/>
      <c r="Z299"/>
      <c r="AA299" s="85"/>
      <c r="AB299" s="84"/>
      <c r="AC299"/>
      <c r="AD299"/>
      <c r="AE299"/>
      <c r="AF299" s="85"/>
      <c r="AG299" s="84"/>
      <c r="AH299"/>
      <c r="AI299"/>
      <c r="AJ299"/>
      <c r="AK299" s="85"/>
      <c r="AL299" s="84"/>
      <c r="AM299"/>
      <c r="AN299"/>
      <c r="AO299"/>
      <c r="AP299" s="85"/>
      <c r="AQ299" s="84"/>
      <c r="AR299"/>
      <c r="AS299"/>
      <c r="AT299"/>
      <c r="AU299" s="85"/>
      <c r="AV299" s="84"/>
      <c r="AW299"/>
      <c r="AX299"/>
      <c r="AY299"/>
      <c r="AZ299" s="85"/>
      <c r="BA299" s="84"/>
      <c r="BB299"/>
      <c r="BC299"/>
      <c r="BD299"/>
      <c r="BE299" s="85"/>
      <c r="BF299" s="84"/>
      <c r="BG299"/>
      <c r="BH299"/>
      <c r="BI299"/>
      <c r="BJ299" s="85"/>
      <c r="BK299" s="84"/>
      <c r="BL299"/>
      <c r="BM299"/>
      <c r="BN299"/>
      <c r="BO299" s="85"/>
    </row>
    <row r="300" spans="2:67" s="68" customFormat="1" hidden="1" x14ac:dyDescent="0.2">
      <c r="B300">
        <f t="shared" si="27"/>
        <v>0</v>
      </c>
      <c r="C300">
        <f t="shared" si="28"/>
        <v>0</v>
      </c>
      <c r="D300">
        <f t="shared" si="29"/>
        <v>0</v>
      </c>
      <c r="H300" s="39"/>
      <c r="I300"/>
      <c r="J300"/>
      <c r="K300"/>
      <c r="L300" s="40"/>
      <c r="M300" s="39"/>
      <c r="N300"/>
      <c r="O300"/>
      <c r="P300"/>
      <c r="Q300"/>
      <c r="R300" s="84"/>
      <c r="S300"/>
      <c r="T300"/>
      <c r="U300"/>
      <c r="V300"/>
      <c r="W300" s="84"/>
      <c r="X300"/>
      <c r="Y300"/>
      <c r="Z300"/>
      <c r="AA300" s="85"/>
      <c r="AB300" s="84"/>
      <c r="AC300"/>
      <c r="AD300"/>
      <c r="AE300"/>
      <c r="AF300" s="85"/>
      <c r="AG300" s="84"/>
      <c r="AH300"/>
      <c r="AI300"/>
      <c r="AJ300"/>
      <c r="AK300" s="85"/>
      <c r="AL300" s="84"/>
      <c r="AM300"/>
      <c r="AN300"/>
      <c r="AO300"/>
      <c r="AP300" s="85"/>
      <c r="AQ300" s="84"/>
      <c r="AR300"/>
      <c r="AS300"/>
      <c r="AT300"/>
      <c r="AU300" s="85"/>
      <c r="AV300" s="84"/>
      <c r="AW300"/>
      <c r="AX300"/>
      <c r="AY300"/>
      <c r="AZ300" s="85"/>
      <c r="BA300" s="84"/>
      <c r="BB300"/>
      <c r="BC300"/>
      <c r="BD300"/>
      <c r="BE300" s="85"/>
      <c r="BF300" s="84"/>
      <c r="BG300"/>
      <c r="BH300"/>
      <c r="BI300"/>
      <c r="BJ300" s="85"/>
      <c r="BK300" s="84"/>
      <c r="BL300"/>
      <c r="BM300"/>
      <c r="BN300"/>
      <c r="BO300" s="85"/>
    </row>
    <row r="301" spans="2:67" s="68" customFormat="1" hidden="1" x14ac:dyDescent="0.2">
      <c r="B301">
        <f t="shared" si="27"/>
        <v>0</v>
      </c>
      <c r="C301">
        <f t="shared" si="28"/>
        <v>0</v>
      </c>
      <c r="D301">
        <f t="shared" si="29"/>
        <v>0</v>
      </c>
      <c r="H301" s="39"/>
      <c r="I301"/>
      <c r="J301"/>
      <c r="K301"/>
      <c r="L301" s="40"/>
      <c r="M301" s="39"/>
      <c r="N301"/>
      <c r="O301"/>
      <c r="P301"/>
      <c r="Q301"/>
      <c r="R301" s="84"/>
      <c r="S301"/>
      <c r="T301"/>
      <c r="U301"/>
      <c r="V301"/>
      <c r="W301" s="84"/>
      <c r="X301"/>
      <c r="Y301"/>
      <c r="Z301"/>
      <c r="AA301" s="85"/>
      <c r="AB301" s="84"/>
      <c r="AC301"/>
      <c r="AD301"/>
      <c r="AE301"/>
      <c r="AF301" s="85"/>
      <c r="AG301" s="84"/>
      <c r="AH301"/>
      <c r="AI301"/>
      <c r="AJ301"/>
      <c r="AK301" s="85"/>
      <c r="AL301" s="84"/>
      <c r="AM301"/>
      <c r="AN301"/>
      <c r="AO301"/>
      <c r="AP301" s="85"/>
      <c r="AQ301" s="84"/>
      <c r="AR301"/>
      <c r="AS301"/>
      <c r="AT301"/>
      <c r="AU301" s="85"/>
      <c r="AV301" s="84"/>
      <c r="AW301"/>
      <c r="AX301"/>
      <c r="AY301"/>
      <c r="AZ301" s="85"/>
      <c r="BA301" s="84"/>
      <c r="BB301"/>
      <c r="BC301"/>
      <c r="BD301"/>
      <c r="BE301" s="85"/>
      <c r="BF301" s="84"/>
      <c r="BG301"/>
      <c r="BH301"/>
      <c r="BI301"/>
      <c r="BJ301" s="85"/>
      <c r="BK301" s="84"/>
      <c r="BL301"/>
      <c r="BM301"/>
      <c r="BN301"/>
      <c r="BO301" s="85"/>
    </row>
    <row r="302" spans="2:67" s="68" customFormat="1" hidden="1" x14ac:dyDescent="0.2">
      <c r="B302">
        <f t="shared" si="27"/>
        <v>0</v>
      </c>
      <c r="C302">
        <f t="shared" si="28"/>
        <v>0</v>
      </c>
      <c r="D302">
        <f t="shared" si="29"/>
        <v>0</v>
      </c>
      <c r="H302" s="39"/>
      <c r="I302"/>
      <c r="J302"/>
      <c r="K302"/>
      <c r="L302" s="40"/>
      <c r="M302" s="39"/>
      <c r="N302"/>
      <c r="O302"/>
      <c r="P302"/>
      <c r="Q302"/>
      <c r="R302" s="84"/>
      <c r="S302"/>
      <c r="T302"/>
      <c r="U302"/>
      <c r="V302"/>
      <c r="W302" s="84"/>
      <c r="X302"/>
      <c r="Y302"/>
      <c r="Z302"/>
      <c r="AA302" s="85"/>
      <c r="AB302" s="84"/>
      <c r="AC302"/>
      <c r="AD302"/>
      <c r="AE302"/>
      <c r="AF302" s="85"/>
      <c r="AG302" s="84"/>
      <c r="AH302"/>
      <c r="AI302"/>
      <c r="AJ302"/>
      <c r="AK302" s="85"/>
      <c r="AL302" s="84"/>
      <c r="AM302"/>
      <c r="AN302"/>
      <c r="AO302"/>
      <c r="AP302" s="85"/>
      <c r="AQ302" s="84"/>
      <c r="AR302"/>
      <c r="AS302"/>
      <c r="AT302"/>
      <c r="AU302" s="85"/>
      <c r="AV302" s="84"/>
      <c r="AW302"/>
      <c r="AX302"/>
      <c r="AY302"/>
      <c r="AZ302" s="85"/>
      <c r="BA302" s="84"/>
      <c r="BB302"/>
      <c r="BC302"/>
      <c r="BD302"/>
      <c r="BE302" s="85"/>
      <c r="BF302" s="84"/>
      <c r="BG302"/>
      <c r="BH302"/>
      <c r="BI302"/>
      <c r="BJ302" s="85"/>
      <c r="BK302" s="84"/>
      <c r="BL302"/>
      <c r="BM302"/>
      <c r="BN302"/>
      <c r="BO302" s="85"/>
    </row>
    <row r="303" spans="2:67" s="68" customFormat="1" hidden="1" x14ac:dyDescent="0.2">
      <c r="B303">
        <f t="shared" si="27"/>
        <v>0</v>
      </c>
      <c r="C303">
        <f t="shared" si="28"/>
        <v>0</v>
      </c>
      <c r="D303">
        <f t="shared" si="29"/>
        <v>0</v>
      </c>
      <c r="H303" s="39"/>
      <c r="I303"/>
      <c r="J303"/>
      <c r="K303"/>
      <c r="L303" s="40"/>
      <c r="M303" s="39"/>
      <c r="N303"/>
      <c r="O303"/>
      <c r="P303"/>
      <c r="Q303"/>
      <c r="R303" s="84"/>
      <c r="S303"/>
      <c r="T303"/>
      <c r="U303"/>
      <c r="V303"/>
      <c r="W303" s="84"/>
      <c r="X303"/>
      <c r="Y303"/>
      <c r="Z303"/>
      <c r="AA303" s="85"/>
      <c r="AB303" s="84"/>
      <c r="AC303"/>
      <c r="AD303"/>
      <c r="AE303"/>
      <c r="AF303" s="85"/>
      <c r="AG303" s="84"/>
      <c r="AH303"/>
      <c r="AI303"/>
      <c r="AJ303"/>
      <c r="AK303" s="85"/>
      <c r="AL303" s="84"/>
      <c r="AM303"/>
      <c r="AN303"/>
      <c r="AO303"/>
      <c r="AP303" s="85"/>
      <c r="AQ303" s="84"/>
      <c r="AR303"/>
      <c r="AS303"/>
      <c r="AT303"/>
      <c r="AU303" s="85"/>
      <c r="AV303" s="84"/>
      <c r="AW303"/>
      <c r="AX303"/>
      <c r="AY303"/>
      <c r="AZ303" s="85"/>
      <c r="BA303" s="84"/>
      <c r="BB303"/>
      <c r="BC303"/>
      <c r="BD303"/>
      <c r="BE303" s="85"/>
      <c r="BF303" s="84"/>
      <c r="BG303"/>
      <c r="BH303"/>
      <c r="BI303"/>
      <c r="BJ303" s="85"/>
      <c r="BK303" s="84"/>
      <c r="BL303"/>
      <c r="BM303"/>
      <c r="BN303"/>
      <c r="BO303" s="85"/>
    </row>
    <row r="304" spans="2:67" s="68" customFormat="1" hidden="1" x14ac:dyDescent="0.2">
      <c r="B304">
        <f t="shared" si="27"/>
        <v>0</v>
      </c>
      <c r="C304">
        <f t="shared" si="28"/>
        <v>0</v>
      </c>
      <c r="D304">
        <f t="shared" si="29"/>
        <v>0</v>
      </c>
      <c r="H304" s="39"/>
      <c r="I304"/>
      <c r="J304"/>
      <c r="K304"/>
      <c r="L304" s="40"/>
      <c r="M304" s="39"/>
      <c r="N304"/>
      <c r="O304"/>
      <c r="P304"/>
      <c r="Q304"/>
      <c r="R304" s="84"/>
      <c r="S304"/>
      <c r="T304"/>
      <c r="U304"/>
      <c r="V304"/>
      <c r="W304" s="84"/>
      <c r="X304"/>
      <c r="Y304"/>
      <c r="Z304"/>
      <c r="AA304" s="85"/>
      <c r="AB304" s="84"/>
      <c r="AC304"/>
      <c r="AD304"/>
      <c r="AE304"/>
      <c r="AF304" s="85"/>
      <c r="AG304" s="84"/>
      <c r="AH304"/>
      <c r="AI304"/>
      <c r="AJ304"/>
      <c r="AK304" s="85"/>
      <c r="AL304" s="84"/>
      <c r="AM304"/>
      <c r="AN304"/>
      <c r="AO304"/>
      <c r="AP304" s="85"/>
      <c r="AQ304" s="84"/>
      <c r="AR304"/>
      <c r="AS304"/>
      <c r="AT304"/>
      <c r="AU304" s="85"/>
      <c r="AV304" s="84"/>
      <c r="AW304"/>
      <c r="AX304"/>
      <c r="AY304"/>
      <c r="AZ304" s="85"/>
      <c r="BA304" s="84"/>
      <c r="BB304"/>
      <c r="BC304"/>
      <c r="BD304"/>
      <c r="BE304" s="85"/>
      <c r="BF304" s="84"/>
      <c r="BG304"/>
      <c r="BH304"/>
      <c r="BI304"/>
      <c r="BJ304" s="85"/>
      <c r="BK304" s="84"/>
      <c r="BL304"/>
      <c r="BM304"/>
      <c r="BN304"/>
      <c r="BO304" s="85"/>
    </row>
    <row r="305" spans="2:67" s="68" customFormat="1" hidden="1" x14ac:dyDescent="0.2">
      <c r="B305">
        <f t="shared" si="27"/>
        <v>0</v>
      </c>
      <c r="C305">
        <f t="shared" si="28"/>
        <v>0</v>
      </c>
      <c r="D305">
        <f t="shared" si="29"/>
        <v>0</v>
      </c>
      <c r="H305" s="39"/>
      <c r="I305"/>
      <c r="J305"/>
      <c r="K305"/>
      <c r="L305" s="40"/>
      <c r="M305" s="39"/>
      <c r="N305"/>
      <c r="O305"/>
      <c r="P305"/>
      <c r="Q305"/>
      <c r="R305" s="84"/>
      <c r="S305"/>
      <c r="T305"/>
      <c r="U305"/>
      <c r="V305"/>
      <c r="W305" s="84"/>
      <c r="X305"/>
      <c r="Y305"/>
      <c r="Z305"/>
      <c r="AA305" s="85"/>
      <c r="AB305" s="84"/>
      <c r="AC305"/>
      <c r="AD305"/>
      <c r="AE305"/>
      <c r="AF305" s="85"/>
      <c r="AG305" s="84"/>
      <c r="AH305"/>
      <c r="AI305"/>
      <c r="AJ305"/>
      <c r="AK305" s="85"/>
      <c r="AL305" s="84"/>
      <c r="AM305"/>
      <c r="AN305"/>
      <c r="AO305"/>
      <c r="AP305" s="85"/>
      <c r="AQ305" s="84"/>
      <c r="AR305"/>
      <c r="AS305"/>
      <c r="AT305"/>
      <c r="AU305" s="85"/>
      <c r="AV305" s="84"/>
      <c r="AW305"/>
      <c r="AX305"/>
      <c r="AY305"/>
      <c r="AZ305" s="85"/>
      <c r="BA305" s="84"/>
      <c r="BB305"/>
      <c r="BC305"/>
      <c r="BD305"/>
      <c r="BE305" s="85"/>
      <c r="BF305" s="84"/>
      <c r="BG305"/>
      <c r="BH305"/>
      <c r="BI305"/>
      <c r="BJ305" s="85"/>
      <c r="BK305" s="84"/>
      <c r="BL305"/>
      <c r="BM305"/>
      <c r="BN305"/>
      <c r="BO305" s="85"/>
    </row>
    <row r="306" spans="2:67" s="68" customFormat="1" hidden="1" x14ac:dyDescent="0.2">
      <c r="B306">
        <f t="shared" si="27"/>
        <v>0</v>
      </c>
      <c r="C306">
        <f t="shared" si="28"/>
        <v>0</v>
      </c>
      <c r="D306">
        <f t="shared" si="29"/>
        <v>0</v>
      </c>
      <c r="H306" s="39"/>
      <c r="I306"/>
      <c r="J306"/>
      <c r="K306"/>
      <c r="L306" s="40"/>
      <c r="M306" s="39"/>
      <c r="N306"/>
      <c r="O306"/>
      <c r="P306"/>
      <c r="Q306"/>
      <c r="R306" s="84"/>
      <c r="S306"/>
      <c r="T306"/>
      <c r="U306"/>
      <c r="V306"/>
      <c r="W306" s="84"/>
      <c r="X306"/>
      <c r="Y306"/>
      <c r="Z306"/>
      <c r="AA306" s="85"/>
      <c r="AB306" s="84"/>
      <c r="AC306"/>
      <c r="AD306"/>
      <c r="AE306"/>
      <c r="AF306" s="85"/>
      <c r="AG306" s="84"/>
      <c r="AH306"/>
      <c r="AI306"/>
      <c r="AJ306"/>
      <c r="AK306" s="85"/>
      <c r="AL306" s="84"/>
      <c r="AM306"/>
      <c r="AN306"/>
      <c r="AO306"/>
      <c r="AP306" s="85"/>
      <c r="AQ306" s="84"/>
      <c r="AR306"/>
      <c r="AS306"/>
      <c r="AT306"/>
      <c r="AU306" s="85"/>
      <c r="AV306" s="84"/>
      <c r="AW306"/>
      <c r="AX306"/>
      <c r="AY306"/>
      <c r="AZ306" s="85"/>
      <c r="BA306" s="84"/>
      <c r="BB306"/>
      <c r="BC306"/>
      <c r="BD306"/>
      <c r="BE306" s="85"/>
      <c r="BF306" s="84"/>
      <c r="BG306"/>
      <c r="BH306"/>
      <c r="BI306"/>
      <c r="BJ306" s="85"/>
      <c r="BK306" s="84"/>
      <c r="BL306"/>
      <c r="BM306"/>
      <c r="BN306"/>
      <c r="BO306" s="85"/>
    </row>
    <row r="307" spans="2:67" s="68" customFormat="1" hidden="1" x14ac:dyDescent="0.2">
      <c r="B307">
        <f t="shared" si="27"/>
        <v>0</v>
      </c>
      <c r="C307">
        <f t="shared" si="28"/>
        <v>0</v>
      </c>
      <c r="D307">
        <f t="shared" si="29"/>
        <v>0</v>
      </c>
      <c r="H307" s="39"/>
      <c r="I307"/>
      <c r="J307"/>
      <c r="K307"/>
      <c r="L307" s="40"/>
      <c r="M307" s="39"/>
      <c r="N307"/>
      <c r="O307"/>
      <c r="P307"/>
      <c r="Q307"/>
      <c r="R307" s="84"/>
      <c r="S307"/>
      <c r="T307"/>
      <c r="U307"/>
      <c r="V307"/>
      <c r="W307" s="84"/>
      <c r="X307"/>
      <c r="Y307"/>
      <c r="Z307"/>
      <c r="AA307" s="85"/>
      <c r="AB307" s="84"/>
      <c r="AC307"/>
      <c r="AD307"/>
      <c r="AE307"/>
      <c r="AF307" s="85"/>
      <c r="AG307" s="84"/>
      <c r="AH307"/>
      <c r="AI307"/>
      <c r="AJ307"/>
      <c r="AK307" s="85"/>
      <c r="AL307" s="84"/>
      <c r="AM307"/>
      <c r="AN307"/>
      <c r="AO307"/>
      <c r="AP307" s="85"/>
      <c r="AQ307" s="84"/>
      <c r="AR307"/>
      <c r="AS307"/>
      <c r="AT307"/>
      <c r="AU307" s="85"/>
      <c r="AV307" s="84"/>
      <c r="AW307"/>
      <c r="AX307"/>
      <c r="AY307"/>
      <c r="AZ307" s="85"/>
      <c r="BA307" s="84"/>
      <c r="BB307"/>
      <c r="BC307"/>
      <c r="BD307"/>
      <c r="BE307" s="85"/>
      <c r="BF307" s="84"/>
      <c r="BG307"/>
      <c r="BH307"/>
      <c r="BI307"/>
      <c r="BJ307" s="85"/>
      <c r="BK307" s="84"/>
      <c r="BL307"/>
      <c r="BM307"/>
      <c r="BN307"/>
      <c r="BO307" s="85"/>
    </row>
    <row r="308" spans="2:67" s="68" customFormat="1" hidden="1" x14ac:dyDescent="0.2">
      <c r="B308">
        <f t="shared" si="27"/>
        <v>0</v>
      </c>
      <c r="C308">
        <f t="shared" si="28"/>
        <v>0</v>
      </c>
      <c r="D308">
        <f t="shared" si="29"/>
        <v>0</v>
      </c>
      <c r="H308" s="39"/>
      <c r="I308"/>
      <c r="J308"/>
      <c r="K308"/>
      <c r="L308" s="40"/>
      <c r="M308" s="39"/>
      <c r="N308"/>
      <c r="O308"/>
      <c r="P308"/>
      <c r="Q308"/>
      <c r="R308" s="84"/>
      <c r="S308"/>
      <c r="T308"/>
      <c r="U308"/>
      <c r="V308"/>
      <c r="W308" s="84"/>
      <c r="X308"/>
      <c r="Y308"/>
      <c r="Z308"/>
      <c r="AA308" s="85"/>
      <c r="AB308" s="84"/>
      <c r="AC308"/>
      <c r="AD308"/>
      <c r="AE308"/>
      <c r="AF308" s="85"/>
      <c r="AG308" s="84"/>
      <c r="AH308"/>
      <c r="AI308"/>
      <c r="AJ308"/>
      <c r="AK308" s="85"/>
      <c r="AL308" s="84"/>
      <c r="AM308"/>
      <c r="AN308"/>
      <c r="AO308"/>
      <c r="AP308" s="85"/>
      <c r="AQ308" s="84"/>
      <c r="AR308"/>
      <c r="AS308"/>
      <c r="AT308"/>
      <c r="AU308" s="85"/>
      <c r="AV308" s="84"/>
      <c r="AW308"/>
      <c r="AX308"/>
      <c r="AY308"/>
      <c r="AZ308" s="85"/>
      <c r="BA308" s="84"/>
      <c r="BB308"/>
      <c r="BC308"/>
      <c r="BD308"/>
      <c r="BE308" s="85"/>
      <c r="BF308" s="84"/>
      <c r="BG308"/>
      <c r="BH308"/>
      <c r="BI308"/>
      <c r="BJ308" s="85"/>
      <c r="BK308" s="84"/>
      <c r="BL308"/>
      <c r="BM308"/>
      <c r="BN308"/>
      <c r="BO308" s="85"/>
    </row>
    <row r="309" spans="2:67" s="68" customFormat="1" hidden="1" x14ac:dyDescent="0.2">
      <c r="B309">
        <f t="shared" si="27"/>
        <v>0</v>
      </c>
      <c r="C309">
        <f t="shared" si="28"/>
        <v>0</v>
      </c>
      <c r="D309">
        <f t="shared" si="29"/>
        <v>0</v>
      </c>
      <c r="H309" s="39"/>
      <c r="I309"/>
      <c r="J309"/>
      <c r="K309"/>
      <c r="L309" s="40"/>
      <c r="M309" s="39"/>
      <c r="N309"/>
      <c r="O309"/>
      <c r="P309"/>
      <c r="Q309"/>
      <c r="R309" s="84"/>
      <c r="S309"/>
      <c r="T309"/>
      <c r="U309"/>
      <c r="V309"/>
      <c r="W309" s="84"/>
      <c r="X309"/>
      <c r="Y309"/>
      <c r="Z309"/>
      <c r="AA309" s="85"/>
      <c r="AB309" s="84"/>
      <c r="AC309"/>
      <c r="AD309"/>
      <c r="AE309"/>
      <c r="AF309" s="85"/>
      <c r="AG309" s="84"/>
      <c r="AH309"/>
      <c r="AI309"/>
      <c r="AJ309"/>
      <c r="AK309" s="85"/>
      <c r="AL309" s="84"/>
      <c r="AM309"/>
      <c r="AN309"/>
      <c r="AO309"/>
      <c r="AP309" s="85"/>
      <c r="AQ309" s="84"/>
      <c r="AR309"/>
      <c r="AS309"/>
      <c r="AT309"/>
      <c r="AU309" s="85"/>
      <c r="AV309" s="84"/>
      <c r="AW309"/>
      <c r="AX309"/>
      <c r="AY309"/>
      <c r="AZ309" s="85"/>
      <c r="BA309" s="84"/>
      <c r="BB309"/>
      <c r="BC309"/>
      <c r="BD309"/>
      <c r="BE309" s="85"/>
      <c r="BF309" s="84"/>
      <c r="BG309"/>
      <c r="BH309"/>
      <c r="BI309"/>
      <c r="BJ309" s="85"/>
      <c r="BK309" s="84"/>
      <c r="BL309"/>
      <c r="BM309"/>
      <c r="BN309"/>
      <c r="BO309" s="85"/>
    </row>
    <row r="310" spans="2:67" s="68" customFormat="1" hidden="1" x14ac:dyDescent="0.2">
      <c r="B310">
        <f t="shared" si="27"/>
        <v>0</v>
      </c>
      <c r="C310">
        <f t="shared" si="28"/>
        <v>0</v>
      </c>
      <c r="D310">
        <f t="shared" si="29"/>
        <v>0</v>
      </c>
      <c r="H310" s="39"/>
      <c r="I310"/>
      <c r="J310"/>
      <c r="K310"/>
      <c r="L310" s="40"/>
      <c r="M310" s="39"/>
      <c r="N310"/>
      <c r="O310"/>
      <c r="P310"/>
      <c r="Q310"/>
      <c r="R310" s="84"/>
      <c r="S310"/>
      <c r="T310"/>
      <c r="U310"/>
      <c r="V310"/>
      <c r="W310" s="84"/>
      <c r="X310"/>
      <c r="Y310"/>
      <c r="Z310"/>
      <c r="AA310" s="85"/>
      <c r="AB310" s="84"/>
      <c r="AC310"/>
      <c r="AD310"/>
      <c r="AE310"/>
      <c r="AF310" s="85"/>
      <c r="AG310" s="84"/>
      <c r="AH310"/>
      <c r="AI310"/>
      <c r="AJ310"/>
      <c r="AK310" s="85"/>
      <c r="AL310" s="84"/>
      <c r="AM310"/>
      <c r="AN310"/>
      <c r="AO310"/>
      <c r="AP310" s="85"/>
      <c r="AQ310" s="84"/>
      <c r="AR310"/>
      <c r="AS310"/>
      <c r="AT310"/>
      <c r="AU310" s="85"/>
      <c r="AV310" s="84"/>
      <c r="AW310"/>
      <c r="AX310"/>
      <c r="AY310"/>
      <c r="AZ310" s="85"/>
      <c r="BA310" s="84"/>
      <c r="BB310"/>
      <c r="BC310"/>
      <c r="BD310"/>
      <c r="BE310" s="85"/>
      <c r="BF310" s="84"/>
      <c r="BG310"/>
      <c r="BH310"/>
      <c r="BI310"/>
      <c r="BJ310" s="85"/>
      <c r="BK310" s="84"/>
      <c r="BL310"/>
      <c r="BM310"/>
      <c r="BN310"/>
      <c r="BO310" s="85"/>
    </row>
    <row r="311" spans="2:67" s="68" customFormat="1" hidden="1" x14ac:dyDescent="0.2">
      <c r="B311">
        <f t="shared" si="27"/>
        <v>0</v>
      </c>
      <c r="C311">
        <f t="shared" si="28"/>
        <v>0</v>
      </c>
      <c r="D311">
        <f t="shared" si="29"/>
        <v>0</v>
      </c>
      <c r="H311" s="39"/>
      <c r="I311"/>
      <c r="J311"/>
      <c r="K311"/>
      <c r="L311" s="40"/>
      <c r="M311" s="39"/>
      <c r="N311"/>
      <c r="O311"/>
      <c r="P311"/>
      <c r="Q311"/>
      <c r="R311" s="84"/>
      <c r="S311"/>
      <c r="T311"/>
      <c r="U311"/>
      <c r="V311"/>
      <c r="W311" s="84"/>
      <c r="X311"/>
      <c r="Y311"/>
      <c r="Z311"/>
      <c r="AA311" s="85"/>
      <c r="AB311" s="84"/>
      <c r="AC311"/>
      <c r="AD311"/>
      <c r="AE311"/>
      <c r="AF311" s="85"/>
      <c r="AG311" s="84"/>
      <c r="AH311"/>
      <c r="AI311"/>
      <c r="AJ311"/>
      <c r="AK311" s="85"/>
      <c r="AL311" s="84"/>
      <c r="AM311"/>
      <c r="AN311"/>
      <c r="AO311"/>
      <c r="AP311" s="85"/>
      <c r="AQ311" s="84"/>
      <c r="AR311"/>
      <c r="AS311"/>
      <c r="AT311"/>
      <c r="AU311" s="85"/>
      <c r="AV311" s="84"/>
      <c r="AW311"/>
      <c r="AX311"/>
      <c r="AY311"/>
      <c r="AZ311" s="85"/>
      <c r="BA311" s="84"/>
      <c r="BB311"/>
      <c r="BC311"/>
      <c r="BD311"/>
      <c r="BE311" s="85"/>
      <c r="BF311" s="84"/>
      <c r="BG311"/>
      <c r="BH311"/>
      <c r="BI311"/>
      <c r="BJ311" s="85"/>
      <c r="BK311" s="84"/>
      <c r="BL311"/>
      <c r="BM311"/>
      <c r="BN311"/>
      <c r="BO311" s="85"/>
    </row>
    <row r="312" spans="2:67" s="68" customFormat="1" hidden="1" x14ac:dyDescent="0.2">
      <c r="B312">
        <f t="shared" si="27"/>
        <v>0</v>
      </c>
      <c r="C312">
        <f t="shared" si="28"/>
        <v>0</v>
      </c>
      <c r="D312">
        <f t="shared" si="29"/>
        <v>0</v>
      </c>
      <c r="H312" s="39"/>
      <c r="I312"/>
      <c r="J312"/>
      <c r="K312"/>
      <c r="L312" s="40"/>
      <c r="M312" s="39"/>
      <c r="N312"/>
      <c r="O312"/>
      <c r="P312"/>
      <c r="Q312"/>
      <c r="R312" s="84"/>
      <c r="S312"/>
      <c r="T312"/>
      <c r="U312"/>
      <c r="V312"/>
      <c r="W312" s="84"/>
      <c r="X312"/>
      <c r="Y312"/>
      <c r="Z312"/>
      <c r="AA312" s="85"/>
      <c r="AB312" s="84"/>
      <c r="AC312"/>
      <c r="AD312"/>
      <c r="AE312"/>
      <c r="AF312" s="85"/>
      <c r="AG312" s="84"/>
      <c r="AH312"/>
      <c r="AI312"/>
      <c r="AJ312"/>
      <c r="AK312" s="85"/>
      <c r="AL312" s="84"/>
      <c r="AM312"/>
      <c r="AN312"/>
      <c r="AO312"/>
      <c r="AP312" s="85"/>
      <c r="AQ312" s="84"/>
      <c r="AR312"/>
      <c r="AS312"/>
      <c r="AT312"/>
      <c r="AU312" s="85"/>
      <c r="AV312" s="84"/>
      <c r="AW312"/>
      <c r="AX312"/>
      <c r="AY312"/>
      <c r="AZ312" s="85"/>
      <c r="BA312" s="84"/>
      <c r="BB312"/>
      <c r="BC312"/>
      <c r="BD312"/>
      <c r="BE312" s="85"/>
      <c r="BF312" s="84"/>
      <c r="BG312"/>
      <c r="BH312"/>
      <c r="BI312"/>
      <c r="BJ312" s="85"/>
      <c r="BK312" s="84"/>
      <c r="BL312"/>
      <c r="BM312"/>
      <c r="BN312"/>
      <c r="BO312" s="85"/>
    </row>
    <row r="313" spans="2:67" s="68" customFormat="1" hidden="1" x14ac:dyDescent="0.2">
      <c r="B313">
        <f t="shared" si="27"/>
        <v>0</v>
      </c>
      <c r="C313">
        <f t="shared" si="28"/>
        <v>0</v>
      </c>
      <c r="D313">
        <f t="shared" si="29"/>
        <v>0</v>
      </c>
      <c r="H313" s="39"/>
      <c r="I313"/>
      <c r="J313"/>
      <c r="K313"/>
      <c r="L313" s="40"/>
      <c r="M313" s="39"/>
      <c r="N313"/>
      <c r="O313"/>
      <c r="P313"/>
      <c r="Q313"/>
      <c r="R313" s="84"/>
      <c r="S313"/>
      <c r="T313"/>
      <c r="U313"/>
      <c r="V313"/>
      <c r="W313" s="84"/>
      <c r="X313"/>
      <c r="Y313"/>
      <c r="Z313"/>
      <c r="AA313" s="85"/>
      <c r="AB313" s="84"/>
      <c r="AC313"/>
      <c r="AD313"/>
      <c r="AE313"/>
      <c r="AF313" s="85"/>
      <c r="AG313" s="84"/>
      <c r="AH313"/>
      <c r="AI313"/>
      <c r="AJ313"/>
      <c r="AK313" s="85"/>
      <c r="AL313" s="84"/>
      <c r="AM313"/>
      <c r="AN313"/>
      <c r="AO313"/>
      <c r="AP313" s="85"/>
      <c r="AQ313" s="84"/>
      <c r="AR313"/>
      <c r="AS313"/>
      <c r="AT313"/>
      <c r="AU313" s="85"/>
      <c r="AV313" s="84"/>
      <c r="AW313"/>
      <c r="AX313"/>
      <c r="AY313"/>
      <c r="AZ313" s="85"/>
      <c r="BA313" s="84"/>
      <c r="BB313"/>
      <c r="BC313"/>
      <c r="BD313"/>
      <c r="BE313" s="85"/>
      <c r="BF313" s="84"/>
      <c r="BG313"/>
      <c r="BH313"/>
      <c r="BI313"/>
      <c r="BJ313" s="85"/>
      <c r="BK313" s="84"/>
      <c r="BL313"/>
      <c r="BM313"/>
      <c r="BN313"/>
      <c r="BO313" s="85"/>
    </row>
    <row r="314" spans="2:67" s="68" customFormat="1" hidden="1" x14ac:dyDescent="0.2">
      <c r="B314">
        <f t="shared" si="27"/>
        <v>0</v>
      </c>
      <c r="C314">
        <f t="shared" si="28"/>
        <v>0</v>
      </c>
      <c r="D314">
        <f t="shared" si="29"/>
        <v>0</v>
      </c>
      <c r="H314" s="39"/>
      <c r="I314"/>
      <c r="J314"/>
      <c r="K314"/>
      <c r="L314" s="40"/>
      <c r="M314" s="39"/>
      <c r="N314"/>
      <c r="O314"/>
      <c r="P314"/>
      <c r="Q314"/>
      <c r="R314" s="84"/>
      <c r="S314"/>
      <c r="T314"/>
      <c r="U314"/>
      <c r="V314"/>
      <c r="W314" s="84"/>
      <c r="X314"/>
      <c r="Y314"/>
      <c r="Z314"/>
      <c r="AA314" s="85"/>
      <c r="AB314" s="84"/>
      <c r="AC314"/>
      <c r="AD314"/>
      <c r="AE314"/>
      <c r="AF314" s="85"/>
      <c r="AG314" s="84"/>
      <c r="AH314"/>
      <c r="AI314"/>
      <c r="AJ314"/>
      <c r="AK314" s="85"/>
      <c r="AL314" s="84"/>
      <c r="AM314"/>
      <c r="AN314"/>
      <c r="AO314"/>
      <c r="AP314" s="85"/>
      <c r="AQ314" s="84"/>
      <c r="AR314"/>
      <c r="AS314"/>
      <c r="AT314"/>
      <c r="AU314" s="85"/>
      <c r="AV314" s="84"/>
      <c r="AW314"/>
      <c r="AX314"/>
      <c r="AY314"/>
      <c r="AZ314" s="85"/>
      <c r="BA314" s="84"/>
      <c r="BB314"/>
      <c r="BC314"/>
      <c r="BD314"/>
      <c r="BE314" s="85"/>
      <c r="BF314" s="84"/>
      <c r="BG314"/>
      <c r="BH314"/>
      <c r="BI314"/>
      <c r="BJ314" s="85"/>
      <c r="BK314" s="84"/>
      <c r="BL314"/>
      <c r="BM314"/>
      <c r="BN314"/>
      <c r="BO314" s="85"/>
    </row>
    <row r="315" spans="2:67" s="68" customFormat="1" hidden="1" x14ac:dyDescent="0.2">
      <c r="B315">
        <f t="shared" si="27"/>
        <v>0</v>
      </c>
      <c r="C315">
        <f t="shared" si="28"/>
        <v>0</v>
      </c>
      <c r="D315">
        <f t="shared" si="29"/>
        <v>0</v>
      </c>
      <c r="H315" s="39"/>
      <c r="I315"/>
      <c r="J315"/>
      <c r="K315"/>
      <c r="L315" s="40"/>
      <c r="M315" s="39"/>
      <c r="N315"/>
      <c r="O315"/>
      <c r="P315"/>
      <c r="Q315"/>
      <c r="R315" s="84"/>
      <c r="S315"/>
      <c r="T315"/>
      <c r="U315"/>
      <c r="V315"/>
      <c r="W315" s="84"/>
      <c r="X315"/>
      <c r="Y315"/>
      <c r="Z315"/>
      <c r="AA315" s="85"/>
      <c r="AB315" s="84"/>
      <c r="AC315"/>
      <c r="AD315"/>
      <c r="AE315"/>
      <c r="AF315" s="85"/>
      <c r="AG315" s="84"/>
      <c r="AH315"/>
      <c r="AI315"/>
      <c r="AJ315"/>
      <c r="AK315" s="85"/>
      <c r="AL315" s="84"/>
      <c r="AM315"/>
      <c r="AN315"/>
      <c r="AO315"/>
      <c r="AP315" s="85"/>
      <c r="AQ315" s="84"/>
      <c r="AR315"/>
      <c r="AS315"/>
      <c r="AT315"/>
      <c r="AU315" s="85"/>
      <c r="AV315" s="84"/>
      <c r="AW315"/>
      <c r="AX315"/>
      <c r="AY315"/>
      <c r="AZ315" s="85"/>
      <c r="BA315" s="84"/>
      <c r="BB315"/>
      <c r="BC315"/>
      <c r="BD315"/>
      <c r="BE315" s="85"/>
      <c r="BF315" s="84"/>
      <c r="BG315"/>
      <c r="BH315"/>
      <c r="BI315"/>
      <c r="BJ315" s="85"/>
      <c r="BK315" s="84"/>
      <c r="BL315"/>
      <c r="BM315"/>
      <c r="BN315"/>
      <c r="BO315" s="85"/>
    </row>
    <row r="316" spans="2:67" s="68" customFormat="1" hidden="1" x14ac:dyDescent="0.2">
      <c r="B316">
        <f t="shared" si="27"/>
        <v>0</v>
      </c>
      <c r="C316">
        <f t="shared" si="28"/>
        <v>0</v>
      </c>
      <c r="D316">
        <f t="shared" si="29"/>
        <v>0</v>
      </c>
      <c r="H316" s="39"/>
      <c r="I316"/>
      <c r="J316"/>
      <c r="K316"/>
      <c r="L316" s="40"/>
      <c r="M316" s="39"/>
      <c r="N316"/>
      <c r="O316"/>
      <c r="P316"/>
      <c r="Q316"/>
      <c r="R316" s="84"/>
      <c r="S316"/>
      <c r="T316"/>
      <c r="U316"/>
      <c r="V316"/>
      <c r="W316" s="84"/>
      <c r="X316"/>
      <c r="Y316"/>
      <c r="Z316"/>
      <c r="AA316" s="85"/>
      <c r="AB316" s="84"/>
      <c r="AC316"/>
      <c r="AD316"/>
      <c r="AE316"/>
      <c r="AF316" s="85"/>
      <c r="AG316" s="84"/>
      <c r="AH316"/>
      <c r="AI316"/>
      <c r="AJ316"/>
      <c r="AK316" s="85"/>
      <c r="AL316" s="84"/>
      <c r="AM316"/>
      <c r="AN316"/>
      <c r="AO316"/>
      <c r="AP316" s="85"/>
      <c r="AQ316" s="84"/>
      <c r="AR316"/>
      <c r="AS316"/>
      <c r="AT316"/>
      <c r="AU316" s="85"/>
      <c r="AV316" s="84"/>
      <c r="AW316"/>
      <c r="AX316"/>
      <c r="AY316"/>
      <c r="AZ316" s="85"/>
      <c r="BA316" s="84"/>
      <c r="BB316"/>
      <c r="BC316"/>
      <c r="BD316"/>
      <c r="BE316" s="85"/>
      <c r="BF316" s="84"/>
      <c r="BG316"/>
      <c r="BH316"/>
      <c r="BI316"/>
      <c r="BJ316" s="85"/>
      <c r="BK316" s="84"/>
      <c r="BL316"/>
      <c r="BM316"/>
      <c r="BN316"/>
      <c r="BO316" s="85"/>
    </row>
    <row r="317" spans="2:67" s="68" customFormat="1" hidden="1" x14ac:dyDescent="0.2">
      <c r="B317">
        <f t="shared" si="27"/>
        <v>0</v>
      </c>
      <c r="C317">
        <f t="shared" si="28"/>
        <v>0</v>
      </c>
      <c r="D317">
        <f t="shared" si="29"/>
        <v>0</v>
      </c>
      <c r="H317" s="39"/>
      <c r="I317"/>
      <c r="J317"/>
      <c r="K317"/>
      <c r="L317" s="40"/>
      <c r="M317" s="39"/>
      <c r="N317"/>
      <c r="O317"/>
      <c r="P317"/>
      <c r="Q317"/>
      <c r="R317" s="84"/>
      <c r="S317"/>
      <c r="T317"/>
      <c r="U317"/>
      <c r="V317"/>
      <c r="W317" s="84"/>
      <c r="X317"/>
      <c r="Y317"/>
      <c r="Z317"/>
      <c r="AA317" s="85"/>
      <c r="AB317" s="84"/>
      <c r="AC317"/>
      <c r="AD317"/>
      <c r="AE317"/>
      <c r="AF317" s="85"/>
      <c r="AG317" s="84"/>
      <c r="AH317"/>
      <c r="AI317"/>
      <c r="AJ317"/>
      <c r="AK317" s="85"/>
      <c r="AL317" s="84"/>
      <c r="AM317"/>
      <c r="AN317"/>
      <c r="AO317"/>
      <c r="AP317" s="85"/>
      <c r="AQ317" s="84"/>
      <c r="AR317"/>
      <c r="AS317"/>
      <c r="AT317"/>
      <c r="AU317" s="85"/>
      <c r="AV317" s="84"/>
      <c r="AW317"/>
      <c r="AX317"/>
      <c r="AY317"/>
      <c r="AZ317" s="85"/>
      <c r="BA317" s="84"/>
      <c r="BB317"/>
      <c r="BC317"/>
      <c r="BD317"/>
      <c r="BE317" s="85"/>
      <c r="BF317" s="84"/>
      <c r="BG317"/>
      <c r="BH317"/>
      <c r="BI317"/>
      <c r="BJ317" s="85"/>
      <c r="BK317" s="84"/>
      <c r="BL317"/>
      <c r="BM317"/>
      <c r="BN317"/>
      <c r="BO317" s="85"/>
    </row>
    <row r="318" spans="2:67" s="68" customFormat="1" hidden="1" x14ac:dyDescent="0.2">
      <c r="B318">
        <f t="shared" si="27"/>
        <v>0</v>
      </c>
      <c r="C318">
        <f t="shared" si="28"/>
        <v>0</v>
      </c>
      <c r="D318">
        <f t="shared" si="29"/>
        <v>0</v>
      </c>
      <c r="H318" s="39"/>
      <c r="I318"/>
      <c r="J318"/>
      <c r="K318"/>
      <c r="L318" s="40"/>
      <c r="M318" s="39"/>
      <c r="N318"/>
      <c r="O318"/>
      <c r="P318"/>
      <c r="Q318"/>
      <c r="R318" s="84"/>
      <c r="S318"/>
      <c r="T318"/>
      <c r="U318"/>
      <c r="V318"/>
      <c r="W318" s="84"/>
      <c r="X318"/>
      <c r="Y318"/>
      <c r="Z318"/>
      <c r="AA318" s="85"/>
      <c r="AB318" s="84"/>
      <c r="AC318"/>
      <c r="AD318"/>
      <c r="AE318"/>
      <c r="AF318" s="85"/>
      <c r="AG318" s="84"/>
      <c r="AH318"/>
      <c r="AI318"/>
      <c r="AJ318"/>
      <c r="AK318" s="85"/>
      <c r="AL318" s="84"/>
      <c r="AM318"/>
      <c r="AN318"/>
      <c r="AO318"/>
      <c r="AP318" s="85"/>
      <c r="AQ318" s="84"/>
      <c r="AR318"/>
      <c r="AS318"/>
      <c r="AT318"/>
      <c r="AU318" s="85"/>
      <c r="AV318" s="84"/>
      <c r="AW318"/>
      <c r="AX318"/>
      <c r="AY318"/>
      <c r="AZ318" s="85"/>
      <c r="BA318" s="84"/>
      <c r="BB318"/>
      <c r="BC318"/>
      <c r="BD318"/>
      <c r="BE318" s="85"/>
      <c r="BF318" s="84"/>
      <c r="BG318"/>
      <c r="BH318"/>
      <c r="BI318"/>
      <c r="BJ318" s="85"/>
      <c r="BK318" s="84"/>
      <c r="BL318"/>
      <c r="BM318"/>
      <c r="BN318"/>
      <c r="BO318" s="85"/>
    </row>
    <row r="319" spans="2:67" s="68" customFormat="1" hidden="1" x14ac:dyDescent="0.2">
      <c r="B319">
        <f t="shared" ref="B319:B350" si="30">AD175</f>
        <v>0</v>
      </c>
      <c r="C319">
        <f t="shared" ref="C319:C350" si="31">AE175</f>
        <v>0</v>
      </c>
      <c r="D319">
        <f t="shared" ref="D319:D350" si="32">AF175</f>
        <v>0</v>
      </c>
      <c r="H319" s="39"/>
      <c r="I319"/>
      <c r="J319"/>
      <c r="K319"/>
      <c r="L319" s="40"/>
      <c r="M319" s="39"/>
      <c r="N319"/>
      <c r="O319"/>
      <c r="P319"/>
      <c r="Q319"/>
      <c r="R319" s="84"/>
      <c r="S319"/>
      <c r="T319"/>
      <c r="U319"/>
      <c r="V319"/>
      <c r="W319" s="84"/>
      <c r="X319"/>
      <c r="Y319"/>
      <c r="Z319"/>
      <c r="AA319" s="85"/>
      <c r="AB319" s="84"/>
      <c r="AC319"/>
      <c r="AD319"/>
      <c r="AE319"/>
      <c r="AF319" s="85"/>
      <c r="AG319" s="84"/>
      <c r="AH319"/>
      <c r="AI319"/>
      <c r="AJ319"/>
      <c r="AK319" s="85"/>
      <c r="AL319" s="84"/>
      <c r="AM319"/>
      <c r="AN319"/>
      <c r="AO319"/>
      <c r="AP319" s="85"/>
      <c r="AQ319" s="84"/>
      <c r="AR319"/>
      <c r="AS319"/>
      <c r="AT319"/>
      <c r="AU319" s="85"/>
      <c r="AV319" s="84"/>
      <c r="AW319"/>
      <c r="AX319"/>
      <c r="AY319"/>
      <c r="AZ319" s="85"/>
      <c r="BA319" s="84"/>
      <c r="BB319"/>
      <c r="BC319"/>
      <c r="BD319"/>
      <c r="BE319" s="85"/>
      <c r="BF319" s="84"/>
      <c r="BG319"/>
      <c r="BH319"/>
      <c r="BI319"/>
      <c r="BJ319" s="85"/>
      <c r="BK319" s="84"/>
      <c r="BL319"/>
      <c r="BM319"/>
      <c r="BN319"/>
      <c r="BO319" s="85"/>
    </row>
    <row r="320" spans="2:67" s="68" customFormat="1" hidden="1" x14ac:dyDescent="0.2">
      <c r="B320">
        <f t="shared" si="30"/>
        <v>0</v>
      </c>
      <c r="C320">
        <f t="shared" si="31"/>
        <v>0</v>
      </c>
      <c r="D320">
        <f t="shared" si="32"/>
        <v>0</v>
      </c>
      <c r="H320" s="39"/>
      <c r="I320"/>
      <c r="J320"/>
      <c r="K320"/>
      <c r="L320" s="40"/>
      <c r="M320" s="39"/>
      <c r="N320"/>
      <c r="O320"/>
      <c r="P320"/>
      <c r="Q320"/>
      <c r="R320" s="84"/>
      <c r="S320"/>
      <c r="T320"/>
      <c r="U320"/>
      <c r="V320"/>
      <c r="W320" s="84"/>
      <c r="X320"/>
      <c r="Y320"/>
      <c r="Z320"/>
      <c r="AA320" s="85"/>
      <c r="AB320" s="84"/>
      <c r="AC320"/>
      <c r="AD320"/>
      <c r="AE320"/>
      <c r="AF320" s="85"/>
      <c r="AG320" s="84"/>
      <c r="AH320"/>
      <c r="AI320"/>
      <c r="AJ320"/>
      <c r="AK320" s="85"/>
      <c r="AL320" s="84"/>
      <c r="AM320"/>
      <c r="AN320"/>
      <c r="AO320"/>
      <c r="AP320" s="85"/>
      <c r="AQ320" s="84"/>
      <c r="AR320"/>
      <c r="AS320"/>
      <c r="AT320"/>
      <c r="AU320" s="85"/>
      <c r="AV320" s="84"/>
      <c r="AW320"/>
      <c r="AX320"/>
      <c r="AY320"/>
      <c r="AZ320" s="85"/>
      <c r="BA320" s="84"/>
      <c r="BB320"/>
      <c r="BC320"/>
      <c r="BD320"/>
      <c r="BE320" s="85"/>
      <c r="BF320" s="84"/>
      <c r="BG320"/>
      <c r="BH320"/>
      <c r="BI320"/>
      <c r="BJ320" s="85"/>
      <c r="BK320" s="84"/>
      <c r="BL320"/>
      <c r="BM320"/>
      <c r="BN320"/>
      <c r="BO320" s="85"/>
    </row>
    <row r="321" spans="2:67" s="68" customFormat="1" hidden="1" x14ac:dyDescent="0.2">
      <c r="B321">
        <f t="shared" si="30"/>
        <v>0</v>
      </c>
      <c r="C321">
        <f t="shared" si="31"/>
        <v>0</v>
      </c>
      <c r="D321">
        <f t="shared" si="32"/>
        <v>0</v>
      </c>
      <c r="H321" s="39"/>
      <c r="I321"/>
      <c r="J321"/>
      <c r="K321"/>
      <c r="L321" s="40"/>
      <c r="M321" s="39"/>
      <c r="N321"/>
      <c r="O321"/>
      <c r="P321"/>
      <c r="Q321"/>
      <c r="R321" s="84"/>
      <c r="S321"/>
      <c r="T321"/>
      <c r="U321"/>
      <c r="V321"/>
      <c r="W321" s="84"/>
      <c r="X321"/>
      <c r="Y321"/>
      <c r="Z321"/>
      <c r="AA321" s="85"/>
      <c r="AB321" s="84"/>
      <c r="AC321"/>
      <c r="AD321"/>
      <c r="AE321"/>
      <c r="AF321" s="85"/>
      <c r="AG321" s="84"/>
      <c r="AH321"/>
      <c r="AI321"/>
      <c r="AJ321"/>
      <c r="AK321" s="85"/>
      <c r="AL321" s="84"/>
      <c r="AM321"/>
      <c r="AN321"/>
      <c r="AO321"/>
      <c r="AP321" s="85"/>
      <c r="AQ321" s="84"/>
      <c r="AR321"/>
      <c r="AS321"/>
      <c r="AT321"/>
      <c r="AU321" s="85"/>
      <c r="AV321" s="84"/>
      <c r="AW321"/>
      <c r="AX321"/>
      <c r="AY321"/>
      <c r="AZ321" s="85"/>
      <c r="BA321" s="84"/>
      <c r="BB321"/>
      <c r="BC321"/>
      <c r="BD321"/>
      <c r="BE321" s="85"/>
      <c r="BF321" s="84"/>
      <c r="BG321"/>
      <c r="BH321"/>
      <c r="BI321"/>
      <c r="BJ321" s="85"/>
      <c r="BK321" s="84"/>
      <c r="BL321"/>
      <c r="BM321"/>
      <c r="BN321"/>
      <c r="BO321" s="85"/>
    </row>
    <row r="322" spans="2:67" s="68" customFormat="1" hidden="1" x14ac:dyDescent="0.2">
      <c r="B322">
        <f t="shared" si="30"/>
        <v>0</v>
      </c>
      <c r="C322">
        <f t="shared" si="31"/>
        <v>0</v>
      </c>
      <c r="D322">
        <f t="shared" si="32"/>
        <v>0</v>
      </c>
      <c r="H322" s="39"/>
      <c r="I322"/>
      <c r="J322"/>
      <c r="K322"/>
      <c r="L322" s="40"/>
      <c r="M322" s="39"/>
      <c r="N322"/>
      <c r="O322"/>
      <c r="P322"/>
      <c r="Q322"/>
      <c r="R322" s="84"/>
      <c r="S322"/>
      <c r="T322"/>
      <c r="U322"/>
      <c r="V322"/>
      <c r="W322" s="84"/>
      <c r="X322"/>
      <c r="Y322"/>
      <c r="Z322"/>
      <c r="AA322" s="85"/>
      <c r="AB322" s="84"/>
      <c r="AC322"/>
      <c r="AD322"/>
      <c r="AE322"/>
      <c r="AF322" s="85"/>
      <c r="AG322" s="84"/>
      <c r="AH322"/>
      <c r="AI322"/>
      <c r="AJ322"/>
      <c r="AK322" s="85"/>
      <c r="AL322" s="84"/>
      <c r="AM322"/>
      <c r="AN322"/>
      <c r="AO322"/>
      <c r="AP322" s="85"/>
      <c r="AQ322" s="84"/>
      <c r="AR322"/>
      <c r="AS322"/>
      <c r="AT322"/>
      <c r="AU322" s="85"/>
      <c r="AV322" s="84"/>
      <c r="AW322"/>
      <c r="AX322"/>
      <c r="AY322"/>
      <c r="AZ322" s="85"/>
      <c r="BA322" s="84"/>
      <c r="BB322"/>
      <c r="BC322"/>
      <c r="BD322"/>
      <c r="BE322" s="85"/>
      <c r="BF322" s="84"/>
      <c r="BG322"/>
      <c r="BH322"/>
      <c r="BI322"/>
      <c r="BJ322" s="85"/>
      <c r="BK322" s="84"/>
      <c r="BL322"/>
      <c r="BM322"/>
      <c r="BN322"/>
      <c r="BO322" s="85"/>
    </row>
    <row r="323" spans="2:67" s="68" customFormat="1" hidden="1" x14ac:dyDescent="0.2">
      <c r="B323">
        <f t="shared" si="30"/>
        <v>0</v>
      </c>
      <c r="C323">
        <f t="shared" si="31"/>
        <v>0</v>
      </c>
      <c r="D323">
        <f t="shared" si="32"/>
        <v>0</v>
      </c>
      <c r="H323" s="39"/>
      <c r="I323"/>
      <c r="J323"/>
      <c r="K323"/>
      <c r="L323" s="40"/>
      <c r="M323" s="39"/>
      <c r="N323"/>
      <c r="O323"/>
      <c r="P323"/>
      <c r="Q323"/>
      <c r="R323" s="84"/>
      <c r="S323"/>
      <c r="T323"/>
      <c r="U323"/>
      <c r="V323"/>
      <c r="W323" s="84"/>
      <c r="X323"/>
      <c r="Y323"/>
      <c r="Z323"/>
      <c r="AA323" s="85"/>
      <c r="AB323" s="84"/>
      <c r="AC323"/>
      <c r="AD323"/>
      <c r="AE323"/>
      <c r="AF323" s="85"/>
      <c r="AG323" s="84"/>
      <c r="AH323"/>
      <c r="AI323"/>
      <c r="AJ323"/>
      <c r="AK323" s="85"/>
      <c r="AL323" s="84"/>
      <c r="AM323"/>
      <c r="AN323"/>
      <c r="AO323"/>
      <c r="AP323" s="85"/>
      <c r="AQ323" s="84"/>
      <c r="AR323"/>
      <c r="AS323"/>
      <c r="AT323"/>
      <c r="AU323" s="85"/>
      <c r="AV323" s="84"/>
      <c r="AW323"/>
      <c r="AX323"/>
      <c r="AY323"/>
      <c r="AZ323" s="85"/>
      <c r="BA323" s="84"/>
      <c r="BB323"/>
      <c r="BC323"/>
      <c r="BD323"/>
      <c r="BE323" s="85"/>
      <c r="BF323" s="84"/>
      <c r="BG323"/>
      <c r="BH323"/>
      <c r="BI323"/>
      <c r="BJ323" s="85"/>
      <c r="BK323" s="84"/>
      <c r="BL323"/>
      <c r="BM323"/>
      <c r="BN323"/>
      <c r="BO323" s="85"/>
    </row>
    <row r="324" spans="2:67" s="68" customFormat="1" hidden="1" x14ac:dyDescent="0.2">
      <c r="B324">
        <f t="shared" si="30"/>
        <v>0</v>
      </c>
      <c r="C324">
        <f t="shared" si="31"/>
        <v>0</v>
      </c>
      <c r="D324">
        <f t="shared" si="32"/>
        <v>0</v>
      </c>
      <c r="H324" s="39"/>
      <c r="I324"/>
      <c r="J324"/>
      <c r="K324"/>
      <c r="L324" s="40"/>
      <c r="M324" s="39"/>
      <c r="N324"/>
      <c r="O324"/>
      <c r="P324"/>
      <c r="Q324"/>
      <c r="R324" s="84"/>
      <c r="S324"/>
      <c r="T324"/>
      <c r="U324"/>
      <c r="V324"/>
      <c r="W324" s="84"/>
      <c r="X324"/>
      <c r="Y324"/>
      <c r="Z324"/>
      <c r="AA324" s="85"/>
      <c r="AB324" s="84"/>
      <c r="AC324"/>
      <c r="AD324"/>
      <c r="AE324"/>
      <c r="AF324" s="85"/>
      <c r="AG324" s="84"/>
      <c r="AH324"/>
      <c r="AI324"/>
      <c r="AJ324"/>
      <c r="AK324" s="85"/>
      <c r="AL324" s="84"/>
      <c r="AM324"/>
      <c r="AN324"/>
      <c r="AO324"/>
      <c r="AP324" s="85"/>
      <c r="AQ324" s="84"/>
      <c r="AR324"/>
      <c r="AS324"/>
      <c r="AT324"/>
      <c r="AU324" s="85"/>
      <c r="AV324" s="84"/>
      <c r="AW324"/>
      <c r="AX324"/>
      <c r="AY324"/>
      <c r="AZ324" s="85"/>
      <c r="BA324" s="84"/>
      <c r="BB324"/>
      <c r="BC324"/>
      <c r="BD324"/>
      <c r="BE324" s="85"/>
      <c r="BF324" s="84"/>
      <c r="BG324"/>
      <c r="BH324"/>
      <c r="BI324"/>
      <c r="BJ324" s="85"/>
      <c r="BK324" s="84"/>
      <c r="BL324"/>
      <c r="BM324"/>
      <c r="BN324"/>
      <c r="BO324" s="85"/>
    </row>
    <row r="325" spans="2:67" s="68" customFormat="1" hidden="1" x14ac:dyDescent="0.2">
      <c r="B325">
        <f t="shared" si="30"/>
        <v>0</v>
      </c>
      <c r="C325">
        <f t="shared" si="31"/>
        <v>0</v>
      </c>
      <c r="D325">
        <f t="shared" si="32"/>
        <v>0</v>
      </c>
      <c r="H325" s="39"/>
      <c r="I325"/>
      <c r="J325"/>
      <c r="K325"/>
      <c r="L325" s="40"/>
      <c r="M325" s="39"/>
      <c r="N325"/>
      <c r="O325"/>
      <c r="P325"/>
      <c r="Q325"/>
      <c r="R325" s="84"/>
      <c r="S325"/>
      <c r="T325"/>
      <c r="U325"/>
      <c r="V325"/>
      <c r="W325" s="84"/>
      <c r="X325"/>
      <c r="Y325"/>
      <c r="Z325"/>
      <c r="AA325" s="85"/>
      <c r="AB325" s="84"/>
      <c r="AC325"/>
      <c r="AD325"/>
      <c r="AE325"/>
      <c r="AF325" s="85"/>
      <c r="AG325" s="84"/>
      <c r="AH325"/>
      <c r="AI325"/>
      <c r="AJ325"/>
      <c r="AK325" s="85"/>
      <c r="AL325" s="84"/>
      <c r="AM325"/>
      <c r="AN325"/>
      <c r="AO325"/>
      <c r="AP325" s="85"/>
      <c r="AQ325" s="84"/>
      <c r="AR325"/>
      <c r="AS325"/>
      <c r="AT325"/>
      <c r="AU325" s="85"/>
      <c r="AV325" s="84"/>
      <c r="AW325"/>
      <c r="AX325"/>
      <c r="AY325"/>
      <c r="AZ325" s="85"/>
      <c r="BA325" s="84"/>
      <c r="BB325"/>
      <c r="BC325"/>
      <c r="BD325"/>
      <c r="BE325" s="85"/>
      <c r="BF325" s="84"/>
      <c r="BG325"/>
      <c r="BH325"/>
      <c r="BI325"/>
      <c r="BJ325" s="85"/>
      <c r="BK325" s="84"/>
      <c r="BL325"/>
      <c r="BM325"/>
      <c r="BN325"/>
      <c r="BO325" s="85"/>
    </row>
    <row r="326" spans="2:67" s="68" customFormat="1" hidden="1" x14ac:dyDescent="0.2">
      <c r="B326">
        <f t="shared" si="30"/>
        <v>0</v>
      </c>
      <c r="C326">
        <f t="shared" si="31"/>
        <v>0</v>
      </c>
      <c r="D326">
        <f t="shared" si="32"/>
        <v>0</v>
      </c>
      <c r="H326" s="39"/>
      <c r="I326"/>
      <c r="J326"/>
      <c r="K326"/>
      <c r="L326" s="40"/>
      <c r="M326" s="39"/>
      <c r="N326"/>
      <c r="O326"/>
      <c r="P326"/>
      <c r="Q326"/>
      <c r="R326" s="84"/>
      <c r="S326"/>
      <c r="T326"/>
      <c r="U326"/>
      <c r="V326"/>
      <c r="W326" s="84"/>
      <c r="X326"/>
      <c r="Y326"/>
      <c r="Z326"/>
      <c r="AA326" s="85"/>
      <c r="AB326" s="84"/>
      <c r="AC326"/>
      <c r="AD326"/>
      <c r="AE326"/>
      <c r="AF326" s="85"/>
      <c r="AG326" s="84"/>
      <c r="AH326"/>
      <c r="AI326"/>
      <c r="AJ326"/>
      <c r="AK326" s="85"/>
      <c r="AL326" s="84"/>
      <c r="AM326"/>
      <c r="AN326"/>
      <c r="AO326"/>
      <c r="AP326" s="85"/>
      <c r="AQ326" s="84"/>
      <c r="AR326"/>
      <c r="AS326"/>
      <c r="AT326"/>
      <c r="AU326" s="85"/>
      <c r="AV326" s="84"/>
      <c r="AW326"/>
      <c r="AX326"/>
      <c r="AY326"/>
      <c r="AZ326" s="85"/>
      <c r="BA326" s="84"/>
      <c r="BB326"/>
      <c r="BC326"/>
      <c r="BD326"/>
      <c r="BE326" s="85"/>
      <c r="BF326" s="84"/>
      <c r="BG326"/>
      <c r="BH326"/>
      <c r="BI326"/>
      <c r="BJ326" s="85"/>
      <c r="BK326" s="84"/>
      <c r="BL326"/>
      <c r="BM326"/>
      <c r="BN326"/>
      <c r="BO326" s="85"/>
    </row>
    <row r="327" spans="2:67" s="68" customFormat="1" hidden="1" x14ac:dyDescent="0.2">
      <c r="B327">
        <f t="shared" si="30"/>
        <v>0</v>
      </c>
      <c r="C327">
        <f t="shared" si="31"/>
        <v>0</v>
      </c>
      <c r="D327">
        <f t="shared" si="32"/>
        <v>0</v>
      </c>
      <c r="H327" s="39"/>
      <c r="I327"/>
      <c r="J327"/>
      <c r="K327"/>
      <c r="L327" s="40"/>
      <c r="M327" s="39"/>
      <c r="N327"/>
      <c r="O327"/>
      <c r="P327"/>
      <c r="Q327"/>
      <c r="R327" s="84"/>
      <c r="S327"/>
      <c r="T327"/>
      <c r="U327"/>
      <c r="V327"/>
      <c r="W327" s="84"/>
      <c r="X327"/>
      <c r="Y327"/>
      <c r="Z327"/>
      <c r="AA327" s="85"/>
      <c r="AB327" s="84"/>
      <c r="AC327"/>
      <c r="AD327"/>
      <c r="AE327"/>
      <c r="AF327" s="85"/>
      <c r="AG327" s="84"/>
      <c r="AH327"/>
      <c r="AI327"/>
      <c r="AJ327"/>
      <c r="AK327" s="85"/>
      <c r="AL327" s="84"/>
      <c r="AM327"/>
      <c r="AN327"/>
      <c r="AO327"/>
      <c r="AP327" s="85"/>
      <c r="AQ327" s="84"/>
      <c r="AR327"/>
      <c r="AS327"/>
      <c r="AT327"/>
      <c r="AU327" s="85"/>
      <c r="AV327" s="84"/>
      <c r="AW327"/>
      <c r="AX327"/>
      <c r="AY327"/>
      <c r="AZ327" s="85"/>
      <c r="BA327" s="84"/>
      <c r="BB327"/>
      <c r="BC327"/>
      <c r="BD327"/>
      <c r="BE327" s="85"/>
      <c r="BF327" s="84"/>
      <c r="BG327"/>
      <c r="BH327"/>
      <c r="BI327"/>
      <c r="BJ327" s="85"/>
      <c r="BK327" s="84"/>
      <c r="BL327"/>
      <c r="BM327"/>
      <c r="BN327"/>
      <c r="BO327" s="85"/>
    </row>
    <row r="328" spans="2:67" s="68" customFormat="1" hidden="1" x14ac:dyDescent="0.2">
      <c r="B328">
        <f t="shared" si="30"/>
        <v>0</v>
      </c>
      <c r="C328">
        <f t="shared" si="31"/>
        <v>0</v>
      </c>
      <c r="D328">
        <f t="shared" si="32"/>
        <v>0</v>
      </c>
      <c r="H328" s="39"/>
      <c r="I328"/>
      <c r="J328"/>
      <c r="K328"/>
      <c r="L328" s="40"/>
      <c r="M328" s="39"/>
      <c r="N328"/>
      <c r="O328"/>
      <c r="P328"/>
      <c r="Q328"/>
      <c r="R328" s="84"/>
      <c r="S328"/>
      <c r="T328"/>
      <c r="U328"/>
      <c r="V328"/>
      <c r="W328" s="84"/>
      <c r="X328"/>
      <c r="Y328"/>
      <c r="Z328"/>
      <c r="AA328" s="85"/>
      <c r="AB328" s="84"/>
      <c r="AC328"/>
      <c r="AD328"/>
      <c r="AE328"/>
      <c r="AF328" s="85"/>
      <c r="AG328" s="84"/>
      <c r="AH328"/>
      <c r="AI328"/>
      <c r="AJ328"/>
      <c r="AK328" s="85"/>
      <c r="AL328" s="84"/>
      <c r="AM328"/>
      <c r="AN328"/>
      <c r="AO328"/>
      <c r="AP328" s="85"/>
      <c r="AQ328" s="84"/>
      <c r="AR328"/>
      <c r="AS328"/>
      <c r="AT328"/>
      <c r="AU328" s="85"/>
      <c r="AV328" s="84"/>
      <c r="AW328"/>
      <c r="AX328"/>
      <c r="AY328"/>
      <c r="AZ328" s="85"/>
      <c r="BA328" s="84"/>
      <c r="BB328"/>
      <c r="BC328"/>
      <c r="BD328"/>
      <c r="BE328" s="85"/>
      <c r="BF328" s="84"/>
      <c r="BG328"/>
      <c r="BH328"/>
      <c r="BI328"/>
      <c r="BJ328" s="85"/>
      <c r="BK328" s="84"/>
      <c r="BL328"/>
      <c r="BM328"/>
      <c r="BN328"/>
      <c r="BO328" s="85"/>
    </row>
    <row r="329" spans="2:67" s="68" customFormat="1" hidden="1" x14ac:dyDescent="0.2">
      <c r="B329">
        <f t="shared" si="30"/>
        <v>0</v>
      </c>
      <c r="C329">
        <f t="shared" si="31"/>
        <v>0</v>
      </c>
      <c r="D329">
        <f t="shared" si="32"/>
        <v>0</v>
      </c>
      <c r="H329" s="39"/>
      <c r="I329"/>
      <c r="J329"/>
      <c r="K329"/>
      <c r="L329" s="40"/>
      <c r="M329" s="39"/>
      <c r="N329"/>
      <c r="O329"/>
      <c r="P329"/>
      <c r="Q329"/>
      <c r="R329" s="84"/>
      <c r="S329"/>
      <c r="T329"/>
      <c r="U329"/>
      <c r="V329"/>
      <c r="W329" s="84"/>
      <c r="X329"/>
      <c r="Y329"/>
      <c r="Z329"/>
      <c r="AA329" s="85"/>
      <c r="AB329" s="84"/>
      <c r="AC329"/>
      <c r="AD329"/>
      <c r="AE329"/>
      <c r="AF329" s="85"/>
      <c r="AG329" s="84"/>
      <c r="AH329"/>
      <c r="AI329"/>
      <c r="AJ329"/>
      <c r="AK329" s="85"/>
      <c r="AL329" s="84"/>
      <c r="AM329"/>
      <c r="AN329"/>
      <c r="AO329"/>
      <c r="AP329" s="85"/>
      <c r="AQ329" s="84"/>
      <c r="AR329"/>
      <c r="AS329"/>
      <c r="AT329"/>
      <c r="AU329" s="85"/>
      <c r="AV329" s="84"/>
      <c r="AW329"/>
      <c r="AX329"/>
      <c r="AY329"/>
      <c r="AZ329" s="85"/>
      <c r="BA329" s="84"/>
      <c r="BB329"/>
      <c r="BC329"/>
      <c r="BD329"/>
      <c r="BE329" s="85"/>
      <c r="BF329" s="84"/>
      <c r="BG329"/>
      <c r="BH329"/>
      <c r="BI329"/>
      <c r="BJ329" s="85"/>
      <c r="BK329" s="84"/>
      <c r="BL329"/>
      <c r="BM329"/>
      <c r="BN329"/>
      <c r="BO329" s="85"/>
    </row>
    <row r="330" spans="2:67" s="68" customFormat="1" hidden="1" x14ac:dyDescent="0.2">
      <c r="B330">
        <f t="shared" si="30"/>
        <v>0</v>
      </c>
      <c r="C330">
        <f t="shared" si="31"/>
        <v>0</v>
      </c>
      <c r="D330">
        <f t="shared" si="32"/>
        <v>0</v>
      </c>
      <c r="H330" s="39"/>
      <c r="I330"/>
      <c r="J330"/>
      <c r="K330"/>
      <c r="L330" s="40"/>
      <c r="M330" s="39"/>
      <c r="N330"/>
      <c r="O330"/>
      <c r="P330"/>
      <c r="Q330"/>
      <c r="R330" s="84"/>
      <c r="S330"/>
      <c r="T330"/>
      <c r="U330"/>
      <c r="V330"/>
      <c r="W330" s="84"/>
      <c r="X330"/>
      <c r="Y330"/>
      <c r="Z330"/>
      <c r="AA330" s="85"/>
      <c r="AB330" s="84"/>
      <c r="AC330"/>
      <c r="AD330"/>
      <c r="AE330"/>
      <c r="AF330" s="85"/>
      <c r="AG330" s="84"/>
      <c r="AH330"/>
      <c r="AI330"/>
      <c r="AJ330"/>
      <c r="AK330" s="85"/>
      <c r="AL330" s="84"/>
      <c r="AM330"/>
      <c r="AN330"/>
      <c r="AO330"/>
      <c r="AP330" s="85"/>
      <c r="AQ330" s="84"/>
      <c r="AR330"/>
      <c r="AS330"/>
      <c r="AT330"/>
      <c r="AU330" s="85"/>
      <c r="AV330" s="84"/>
      <c r="AW330"/>
      <c r="AX330"/>
      <c r="AY330"/>
      <c r="AZ330" s="85"/>
      <c r="BA330" s="84"/>
      <c r="BB330"/>
      <c r="BC330"/>
      <c r="BD330"/>
      <c r="BE330" s="85"/>
      <c r="BF330" s="84"/>
      <c r="BG330"/>
      <c r="BH330"/>
      <c r="BI330"/>
      <c r="BJ330" s="85"/>
      <c r="BK330" s="84"/>
      <c r="BL330"/>
      <c r="BM330"/>
      <c r="BN330"/>
      <c r="BO330" s="85"/>
    </row>
    <row r="331" spans="2:67" s="68" customFormat="1" hidden="1" x14ac:dyDescent="0.2">
      <c r="B331">
        <f t="shared" si="30"/>
        <v>0</v>
      </c>
      <c r="C331">
        <f t="shared" si="31"/>
        <v>0</v>
      </c>
      <c r="D331">
        <f t="shared" si="32"/>
        <v>0</v>
      </c>
      <c r="H331" s="39"/>
      <c r="I331"/>
      <c r="J331"/>
      <c r="K331"/>
      <c r="L331" s="40"/>
      <c r="M331" s="39"/>
      <c r="N331"/>
      <c r="O331"/>
      <c r="P331"/>
      <c r="Q331"/>
      <c r="R331" s="84"/>
      <c r="S331"/>
      <c r="T331"/>
      <c r="U331"/>
      <c r="V331"/>
      <c r="W331" s="84"/>
      <c r="X331"/>
      <c r="Y331"/>
      <c r="Z331"/>
      <c r="AA331" s="85"/>
      <c r="AB331" s="84"/>
      <c r="AC331"/>
      <c r="AD331"/>
      <c r="AE331"/>
      <c r="AF331" s="85"/>
      <c r="AG331" s="84"/>
      <c r="AH331"/>
      <c r="AI331"/>
      <c r="AJ331"/>
      <c r="AK331" s="85"/>
      <c r="AL331" s="84"/>
      <c r="AM331"/>
      <c r="AN331"/>
      <c r="AO331"/>
      <c r="AP331" s="85"/>
      <c r="AQ331" s="84"/>
      <c r="AR331"/>
      <c r="AS331"/>
      <c r="AT331"/>
      <c r="AU331" s="85"/>
      <c r="AV331" s="84"/>
      <c r="AW331"/>
      <c r="AX331"/>
      <c r="AY331"/>
      <c r="AZ331" s="85"/>
      <c r="BA331" s="84"/>
      <c r="BB331"/>
      <c r="BC331"/>
      <c r="BD331"/>
      <c r="BE331" s="85"/>
      <c r="BF331" s="84"/>
      <c r="BG331"/>
      <c r="BH331"/>
      <c r="BI331"/>
      <c r="BJ331" s="85"/>
      <c r="BK331" s="84"/>
      <c r="BL331"/>
      <c r="BM331"/>
      <c r="BN331"/>
      <c r="BO331" s="85"/>
    </row>
    <row r="332" spans="2:67" s="68" customFormat="1" hidden="1" x14ac:dyDescent="0.2">
      <c r="B332">
        <f t="shared" si="30"/>
        <v>0</v>
      </c>
      <c r="C332">
        <f t="shared" si="31"/>
        <v>0</v>
      </c>
      <c r="D332">
        <f t="shared" si="32"/>
        <v>0</v>
      </c>
      <c r="H332" s="39"/>
      <c r="I332"/>
      <c r="J332"/>
      <c r="K332"/>
      <c r="L332" s="40"/>
      <c r="M332" s="39"/>
      <c r="N332"/>
      <c r="O332"/>
      <c r="P332"/>
      <c r="Q332"/>
      <c r="R332" s="84"/>
      <c r="S332"/>
      <c r="T332"/>
      <c r="U332"/>
      <c r="V332"/>
      <c r="W332" s="84"/>
      <c r="X332"/>
      <c r="Y332"/>
      <c r="Z332"/>
      <c r="AA332" s="85"/>
      <c r="AB332" s="84"/>
      <c r="AC332"/>
      <c r="AD332"/>
      <c r="AE332"/>
      <c r="AF332" s="85"/>
      <c r="AG332" s="84"/>
      <c r="AH332"/>
      <c r="AI332"/>
      <c r="AJ332"/>
      <c r="AK332" s="85"/>
      <c r="AL332" s="84"/>
      <c r="AM332"/>
      <c r="AN332"/>
      <c r="AO332"/>
      <c r="AP332" s="85"/>
      <c r="AQ332" s="84"/>
      <c r="AR332"/>
      <c r="AS332"/>
      <c r="AT332"/>
      <c r="AU332" s="85"/>
      <c r="AV332" s="84"/>
      <c r="AW332"/>
      <c r="AX332"/>
      <c r="AY332"/>
      <c r="AZ332" s="85"/>
      <c r="BA332" s="84"/>
      <c r="BB332"/>
      <c r="BC332"/>
      <c r="BD332"/>
      <c r="BE332" s="85"/>
      <c r="BF332" s="84"/>
      <c r="BG332"/>
      <c r="BH332"/>
      <c r="BI332"/>
      <c r="BJ332" s="85"/>
      <c r="BK332" s="84"/>
      <c r="BL332"/>
      <c r="BM332"/>
      <c r="BN332"/>
      <c r="BO332" s="85"/>
    </row>
    <row r="333" spans="2:67" s="68" customFormat="1" hidden="1" x14ac:dyDescent="0.2">
      <c r="B333">
        <f t="shared" si="30"/>
        <v>0</v>
      </c>
      <c r="C333">
        <f t="shared" si="31"/>
        <v>0</v>
      </c>
      <c r="D333">
        <f t="shared" si="32"/>
        <v>0</v>
      </c>
      <c r="H333" s="39"/>
      <c r="I333"/>
      <c r="J333"/>
      <c r="K333"/>
      <c r="L333" s="40"/>
      <c r="M333" s="39"/>
      <c r="N333"/>
      <c r="O333"/>
      <c r="P333"/>
      <c r="Q333"/>
      <c r="R333" s="84"/>
      <c r="S333"/>
      <c r="T333"/>
      <c r="U333"/>
      <c r="V333"/>
      <c r="W333" s="84"/>
      <c r="X333"/>
      <c r="Y333"/>
      <c r="Z333"/>
      <c r="AA333" s="85"/>
      <c r="AB333" s="84"/>
      <c r="AC333"/>
      <c r="AD333"/>
      <c r="AE333"/>
      <c r="AF333" s="85"/>
      <c r="AG333" s="84"/>
      <c r="AH333"/>
      <c r="AI333"/>
      <c r="AJ333"/>
      <c r="AK333" s="85"/>
      <c r="AL333" s="84"/>
      <c r="AM333"/>
      <c r="AN333"/>
      <c r="AO333"/>
      <c r="AP333" s="85"/>
      <c r="AQ333" s="84"/>
      <c r="AR333"/>
      <c r="AS333"/>
      <c r="AT333"/>
      <c r="AU333" s="85"/>
      <c r="AV333" s="84"/>
      <c r="AW333"/>
      <c r="AX333"/>
      <c r="AY333"/>
      <c r="AZ333" s="85"/>
      <c r="BA333" s="84"/>
      <c r="BB333"/>
      <c r="BC333"/>
      <c r="BD333"/>
      <c r="BE333" s="85"/>
      <c r="BF333" s="84"/>
      <c r="BG333"/>
      <c r="BH333"/>
      <c r="BI333"/>
      <c r="BJ333" s="85"/>
      <c r="BK333" s="84"/>
      <c r="BL333"/>
      <c r="BM333"/>
      <c r="BN333"/>
      <c r="BO333" s="85"/>
    </row>
    <row r="334" spans="2:67" s="68" customFormat="1" hidden="1" x14ac:dyDescent="0.2">
      <c r="B334">
        <f t="shared" si="30"/>
        <v>0</v>
      </c>
      <c r="C334">
        <f t="shared" si="31"/>
        <v>0</v>
      </c>
      <c r="D334">
        <f t="shared" si="32"/>
        <v>0</v>
      </c>
      <c r="H334" s="39"/>
      <c r="I334"/>
      <c r="J334"/>
      <c r="K334"/>
      <c r="L334" s="40"/>
      <c r="M334" s="39"/>
      <c r="N334"/>
      <c r="O334"/>
      <c r="P334"/>
      <c r="Q334"/>
      <c r="R334" s="84"/>
      <c r="S334"/>
      <c r="T334"/>
      <c r="U334"/>
      <c r="V334"/>
      <c r="W334" s="84"/>
      <c r="X334"/>
      <c r="Y334"/>
      <c r="Z334"/>
      <c r="AA334" s="85"/>
      <c r="AB334" s="84"/>
      <c r="AC334"/>
      <c r="AD334"/>
      <c r="AE334"/>
      <c r="AF334" s="85"/>
      <c r="AG334" s="84"/>
      <c r="AH334"/>
      <c r="AI334"/>
      <c r="AJ334"/>
      <c r="AK334" s="85"/>
      <c r="AL334" s="84"/>
      <c r="AM334"/>
      <c r="AN334"/>
      <c r="AO334"/>
      <c r="AP334" s="85"/>
      <c r="AQ334" s="84"/>
      <c r="AR334"/>
      <c r="AS334"/>
      <c r="AT334"/>
      <c r="AU334" s="85"/>
      <c r="AV334" s="84"/>
      <c r="AW334"/>
      <c r="AX334"/>
      <c r="AY334"/>
      <c r="AZ334" s="85"/>
      <c r="BA334" s="84"/>
      <c r="BB334"/>
      <c r="BC334"/>
      <c r="BD334"/>
      <c r="BE334" s="85"/>
      <c r="BF334" s="84"/>
      <c r="BG334"/>
      <c r="BH334"/>
      <c r="BI334"/>
      <c r="BJ334" s="85"/>
      <c r="BK334" s="84"/>
      <c r="BL334"/>
      <c r="BM334"/>
      <c r="BN334"/>
      <c r="BO334" s="85"/>
    </row>
    <row r="335" spans="2:67" s="68" customFormat="1" hidden="1" x14ac:dyDescent="0.2">
      <c r="B335">
        <f t="shared" si="30"/>
        <v>0</v>
      </c>
      <c r="C335">
        <f t="shared" si="31"/>
        <v>0</v>
      </c>
      <c r="D335">
        <f t="shared" si="32"/>
        <v>0</v>
      </c>
      <c r="H335" s="39"/>
      <c r="I335"/>
      <c r="J335"/>
      <c r="K335"/>
      <c r="L335" s="40"/>
      <c r="M335" s="39"/>
      <c r="N335"/>
      <c r="O335"/>
      <c r="P335"/>
      <c r="Q335"/>
      <c r="R335" s="84"/>
      <c r="S335"/>
      <c r="T335"/>
      <c r="U335"/>
      <c r="V335"/>
      <c r="W335" s="84"/>
      <c r="X335"/>
      <c r="Y335"/>
      <c r="Z335"/>
      <c r="AA335" s="85"/>
      <c r="AB335" s="84"/>
      <c r="AC335"/>
      <c r="AD335"/>
      <c r="AE335"/>
      <c r="AF335" s="85"/>
      <c r="AG335" s="84"/>
      <c r="AH335"/>
      <c r="AI335"/>
      <c r="AJ335"/>
      <c r="AK335" s="85"/>
      <c r="AL335" s="84"/>
      <c r="AM335"/>
      <c r="AN335"/>
      <c r="AO335"/>
      <c r="AP335" s="85"/>
      <c r="AQ335" s="84"/>
      <c r="AR335"/>
      <c r="AS335"/>
      <c r="AT335"/>
      <c r="AU335" s="85"/>
      <c r="AV335" s="84"/>
      <c r="AW335"/>
      <c r="AX335"/>
      <c r="AY335"/>
      <c r="AZ335" s="85"/>
      <c r="BA335" s="84"/>
      <c r="BB335"/>
      <c r="BC335"/>
      <c r="BD335"/>
      <c r="BE335" s="85"/>
      <c r="BF335" s="84"/>
      <c r="BG335"/>
      <c r="BH335"/>
      <c r="BI335"/>
      <c r="BJ335" s="85"/>
      <c r="BK335" s="84"/>
      <c r="BL335"/>
      <c r="BM335"/>
      <c r="BN335"/>
      <c r="BO335" s="85"/>
    </row>
    <row r="336" spans="2:67" s="68" customFormat="1" hidden="1" x14ac:dyDescent="0.2">
      <c r="B336">
        <f t="shared" si="30"/>
        <v>0</v>
      </c>
      <c r="C336">
        <f t="shared" si="31"/>
        <v>0</v>
      </c>
      <c r="D336">
        <f t="shared" si="32"/>
        <v>0</v>
      </c>
      <c r="H336" s="39"/>
      <c r="I336"/>
      <c r="J336"/>
      <c r="K336"/>
      <c r="L336" s="40"/>
      <c r="M336" s="39"/>
      <c r="N336"/>
      <c r="O336"/>
      <c r="P336"/>
      <c r="Q336"/>
      <c r="R336" s="84"/>
      <c r="S336"/>
      <c r="T336"/>
      <c r="U336"/>
      <c r="V336"/>
      <c r="W336" s="84"/>
      <c r="X336"/>
      <c r="Y336"/>
      <c r="Z336"/>
      <c r="AA336" s="85"/>
      <c r="AB336" s="84"/>
      <c r="AC336"/>
      <c r="AD336"/>
      <c r="AE336"/>
      <c r="AF336" s="85"/>
      <c r="AG336" s="84"/>
      <c r="AH336"/>
      <c r="AI336"/>
      <c r="AJ336"/>
      <c r="AK336" s="85"/>
      <c r="AL336" s="84"/>
      <c r="AM336"/>
      <c r="AN336"/>
      <c r="AO336"/>
      <c r="AP336" s="85"/>
      <c r="AQ336" s="84"/>
      <c r="AR336"/>
      <c r="AS336"/>
      <c r="AT336"/>
      <c r="AU336" s="85"/>
      <c r="AV336" s="84"/>
      <c r="AW336"/>
      <c r="AX336"/>
      <c r="AY336"/>
      <c r="AZ336" s="85"/>
      <c r="BA336" s="84"/>
      <c r="BB336"/>
      <c r="BC336"/>
      <c r="BD336"/>
      <c r="BE336" s="85"/>
      <c r="BF336" s="84"/>
      <c r="BG336"/>
      <c r="BH336"/>
      <c r="BI336"/>
      <c r="BJ336" s="85"/>
      <c r="BK336" s="84"/>
      <c r="BL336"/>
      <c r="BM336"/>
      <c r="BN336"/>
      <c r="BO336" s="85"/>
    </row>
    <row r="337" spans="2:67" s="68" customFormat="1" hidden="1" x14ac:dyDescent="0.2">
      <c r="B337">
        <f t="shared" si="30"/>
        <v>0</v>
      </c>
      <c r="C337">
        <f t="shared" si="31"/>
        <v>0</v>
      </c>
      <c r="D337">
        <f t="shared" si="32"/>
        <v>0</v>
      </c>
      <c r="H337" s="39"/>
      <c r="I337"/>
      <c r="J337"/>
      <c r="K337"/>
      <c r="L337" s="40"/>
      <c r="M337" s="39"/>
      <c r="N337"/>
      <c r="O337"/>
      <c r="P337"/>
      <c r="Q337"/>
      <c r="R337" s="84"/>
      <c r="S337"/>
      <c r="T337"/>
      <c r="U337"/>
      <c r="V337"/>
      <c r="W337" s="84"/>
      <c r="X337"/>
      <c r="Y337"/>
      <c r="Z337"/>
      <c r="AA337" s="85"/>
      <c r="AB337" s="84"/>
      <c r="AC337"/>
      <c r="AD337"/>
      <c r="AE337"/>
      <c r="AF337" s="85"/>
      <c r="AG337" s="84"/>
      <c r="AH337"/>
      <c r="AI337"/>
      <c r="AJ337"/>
      <c r="AK337" s="85"/>
      <c r="AL337" s="84"/>
      <c r="AM337"/>
      <c r="AN337"/>
      <c r="AO337"/>
      <c r="AP337" s="85"/>
      <c r="AQ337" s="84"/>
      <c r="AR337"/>
      <c r="AS337"/>
      <c r="AT337"/>
      <c r="AU337" s="85"/>
      <c r="AV337" s="84"/>
      <c r="AW337"/>
      <c r="AX337"/>
      <c r="AY337"/>
      <c r="AZ337" s="85"/>
      <c r="BA337" s="84"/>
      <c r="BB337"/>
      <c r="BC337"/>
      <c r="BD337"/>
      <c r="BE337" s="85"/>
      <c r="BF337" s="84"/>
      <c r="BG337"/>
      <c r="BH337"/>
      <c r="BI337"/>
      <c r="BJ337" s="85"/>
      <c r="BK337" s="84"/>
      <c r="BL337"/>
      <c r="BM337"/>
      <c r="BN337"/>
      <c r="BO337" s="85"/>
    </row>
    <row r="338" spans="2:67" s="68" customFormat="1" hidden="1" x14ac:dyDescent="0.2">
      <c r="B338">
        <f t="shared" si="30"/>
        <v>0</v>
      </c>
      <c r="C338">
        <f t="shared" si="31"/>
        <v>0</v>
      </c>
      <c r="D338">
        <f t="shared" si="32"/>
        <v>0</v>
      </c>
      <c r="H338" s="39"/>
      <c r="I338"/>
      <c r="J338"/>
      <c r="K338"/>
      <c r="L338" s="40"/>
      <c r="M338" s="39"/>
      <c r="N338"/>
      <c r="O338"/>
      <c r="P338"/>
      <c r="Q338"/>
      <c r="R338" s="84"/>
      <c r="S338"/>
      <c r="T338"/>
      <c r="U338"/>
      <c r="V338"/>
      <c r="W338" s="84"/>
      <c r="X338"/>
      <c r="Y338"/>
      <c r="Z338"/>
      <c r="AA338" s="85"/>
      <c r="AB338" s="84"/>
      <c r="AC338"/>
      <c r="AD338"/>
      <c r="AE338"/>
      <c r="AF338" s="85"/>
      <c r="AG338" s="84"/>
      <c r="AH338"/>
      <c r="AI338"/>
      <c r="AJ338"/>
      <c r="AK338" s="85"/>
      <c r="AL338" s="84"/>
      <c r="AM338"/>
      <c r="AN338"/>
      <c r="AO338"/>
      <c r="AP338" s="85"/>
      <c r="AQ338" s="84"/>
      <c r="AR338"/>
      <c r="AS338"/>
      <c r="AT338"/>
      <c r="AU338" s="85"/>
      <c r="AV338" s="84"/>
      <c r="AW338"/>
      <c r="AX338"/>
      <c r="AY338"/>
      <c r="AZ338" s="85"/>
      <c r="BA338" s="84"/>
      <c r="BB338"/>
      <c r="BC338"/>
      <c r="BD338"/>
      <c r="BE338" s="85"/>
      <c r="BF338" s="84"/>
      <c r="BG338"/>
      <c r="BH338"/>
      <c r="BI338"/>
      <c r="BJ338" s="85"/>
      <c r="BK338" s="84"/>
      <c r="BL338"/>
      <c r="BM338"/>
      <c r="BN338"/>
      <c r="BO338" s="85"/>
    </row>
    <row r="339" spans="2:67" s="68" customFormat="1" hidden="1" x14ac:dyDescent="0.2">
      <c r="B339">
        <f t="shared" si="30"/>
        <v>0</v>
      </c>
      <c r="C339">
        <f t="shared" si="31"/>
        <v>0</v>
      </c>
      <c r="D339">
        <f t="shared" si="32"/>
        <v>0</v>
      </c>
      <c r="H339" s="39"/>
      <c r="I339"/>
      <c r="J339"/>
      <c r="K339"/>
      <c r="L339" s="40"/>
      <c r="M339" s="39"/>
      <c r="N339"/>
      <c r="O339"/>
      <c r="P339"/>
      <c r="Q339"/>
      <c r="R339" s="84"/>
      <c r="S339"/>
      <c r="T339"/>
      <c r="U339"/>
      <c r="V339"/>
      <c r="W339" s="84"/>
      <c r="X339"/>
      <c r="Y339"/>
      <c r="Z339"/>
      <c r="AA339" s="85"/>
      <c r="AB339" s="84"/>
      <c r="AC339"/>
      <c r="AD339"/>
      <c r="AE339"/>
      <c r="AF339" s="85"/>
      <c r="AG339" s="84"/>
      <c r="AH339"/>
      <c r="AI339"/>
      <c r="AJ339"/>
      <c r="AK339" s="85"/>
      <c r="AL339" s="84"/>
      <c r="AM339"/>
      <c r="AN339"/>
      <c r="AO339"/>
      <c r="AP339" s="85"/>
      <c r="AQ339" s="84"/>
      <c r="AR339"/>
      <c r="AS339"/>
      <c r="AT339"/>
      <c r="AU339" s="85"/>
      <c r="AV339" s="84"/>
      <c r="AW339"/>
      <c r="AX339"/>
      <c r="AY339"/>
      <c r="AZ339" s="85"/>
      <c r="BA339" s="84"/>
      <c r="BB339"/>
      <c r="BC339"/>
      <c r="BD339"/>
      <c r="BE339" s="85"/>
      <c r="BF339" s="84"/>
      <c r="BG339"/>
      <c r="BH339"/>
      <c r="BI339"/>
      <c r="BJ339" s="85"/>
      <c r="BK339" s="84"/>
      <c r="BL339"/>
      <c r="BM339"/>
      <c r="BN339"/>
      <c r="BO339" s="85"/>
    </row>
    <row r="340" spans="2:67" s="68" customFormat="1" hidden="1" x14ac:dyDescent="0.2">
      <c r="B340">
        <f t="shared" si="30"/>
        <v>0</v>
      </c>
      <c r="C340">
        <f t="shared" si="31"/>
        <v>0</v>
      </c>
      <c r="D340">
        <f t="shared" si="32"/>
        <v>0</v>
      </c>
      <c r="H340" s="39"/>
      <c r="I340"/>
      <c r="J340"/>
      <c r="K340"/>
      <c r="L340" s="40"/>
      <c r="M340" s="39"/>
      <c r="N340"/>
      <c r="O340"/>
      <c r="P340"/>
      <c r="Q340"/>
      <c r="R340" s="84"/>
      <c r="S340"/>
      <c r="T340"/>
      <c r="U340"/>
      <c r="V340"/>
      <c r="W340" s="84"/>
      <c r="X340"/>
      <c r="Y340"/>
      <c r="Z340"/>
      <c r="AA340" s="85"/>
      <c r="AB340" s="84"/>
      <c r="AC340"/>
      <c r="AD340"/>
      <c r="AE340"/>
      <c r="AF340" s="85"/>
      <c r="AG340" s="84"/>
      <c r="AH340"/>
      <c r="AI340"/>
      <c r="AJ340"/>
      <c r="AK340" s="85"/>
      <c r="AL340" s="84"/>
      <c r="AM340"/>
      <c r="AN340"/>
      <c r="AO340"/>
      <c r="AP340" s="85"/>
      <c r="AQ340" s="84"/>
      <c r="AR340"/>
      <c r="AS340"/>
      <c r="AT340"/>
      <c r="AU340" s="85"/>
      <c r="AV340" s="84"/>
      <c r="AW340"/>
      <c r="AX340"/>
      <c r="AY340"/>
      <c r="AZ340" s="85"/>
      <c r="BA340" s="84"/>
      <c r="BB340"/>
      <c r="BC340"/>
      <c r="BD340"/>
      <c r="BE340" s="85"/>
      <c r="BF340" s="84"/>
      <c r="BG340"/>
      <c r="BH340"/>
      <c r="BI340"/>
      <c r="BJ340" s="85"/>
      <c r="BK340" s="84"/>
      <c r="BL340"/>
      <c r="BM340"/>
      <c r="BN340"/>
      <c r="BO340" s="85"/>
    </row>
    <row r="341" spans="2:67" s="68" customFormat="1" hidden="1" x14ac:dyDescent="0.2">
      <c r="B341">
        <f t="shared" si="30"/>
        <v>0</v>
      </c>
      <c r="C341">
        <f t="shared" si="31"/>
        <v>0</v>
      </c>
      <c r="D341">
        <f t="shared" si="32"/>
        <v>0</v>
      </c>
      <c r="H341" s="39"/>
      <c r="I341"/>
      <c r="J341"/>
      <c r="K341"/>
      <c r="L341" s="40"/>
      <c r="M341" s="39"/>
      <c r="N341"/>
      <c r="O341"/>
      <c r="P341"/>
      <c r="Q341"/>
      <c r="R341" s="84"/>
      <c r="S341"/>
      <c r="T341"/>
      <c r="U341"/>
      <c r="V341"/>
      <c r="W341" s="84"/>
      <c r="X341"/>
      <c r="Y341"/>
      <c r="Z341"/>
      <c r="AA341" s="85"/>
      <c r="AB341" s="84"/>
      <c r="AC341"/>
      <c r="AD341"/>
      <c r="AE341"/>
      <c r="AF341" s="85"/>
      <c r="AG341" s="84"/>
      <c r="AH341"/>
      <c r="AI341"/>
      <c r="AJ341"/>
      <c r="AK341" s="85"/>
      <c r="AL341" s="84"/>
      <c r="AM341"/>
      <c r="AN341"/>
      <c r="AO341"/>
      <c r="AP341" s="85"/>
      <c r="AQ341" s="84"/>
      <c r="AR341"/>
      <c r="AS341"/>
      <c r="AT341"/>
      <c r="AU341" s="85"/>
      <c r="AV341" s="84"/>
      <c r="AW341"/>
      <c r="AX341"/>
      <c r="AY341"/>
      <c r="AZ341" s="85"/>
      <c r="BA341" s="84"/>
      <c r="BB341"/>
      <c r="BC341"/>
      <c r="BD341"/>
      <c r="BE341" s="85"/>
      <c r="BF341" s="84"/>
      <c r="BG341"/>
      <c r="BH341"/>
      <c r="BI341"/>
      <c r="BJ341" s="85"/>
      <c r="BK341" s="84"/>
      <c r="BL341"/>
      <c r="BM341"/>
      <c r="BN341"/>
      <c r="BO341" s="85"/>
    </row>
    <row r="342" spans="2:67" s="68" customFormat="1" hidden="1" x14ac:dyDescent="0.2">
      <c r="B342">
        <f t="shared" si="30"/>
        <v>0</v>
      </c>
      <c r="C342">
        <f t="shared" si="31"/>
        <v>0</v>
      </c>
      <c r="D342">
        <f t="shared" si="32"/>
        <v>0</v>
      </c>
      <c r="H342" s="39"/>
      <c r="I342"/>
      <c r="J342"/>
      <c r="K342"/>
      <c r="L342" s="40"/>
      <c r="M342" s="39"/>
      <c r="N342"/>
      <c r="O342"/>
      <c r="P342"/>
      <c r="Q342"/>
      <c r="R342" s="84"/>
      <c r="S342"/>
      <c r="T342"/>
      <c r="U342"/>
      <c r="V342"/>
      <c r="W342" s="84"/>
      <c r="X342"/>
      <c r="Y342"/>
      <c r="Z342"/>
      <c r="AA342" s="85"/>
      <c r="AB342" s="84"/>
      <c r="AC342"/>
      <c r="AD342"/>
      <c r="AE342"/>
      <c r="AF342" s="85"/>
      <c r="AG342" s="84"/>
      <c r="AH342"/>
      <c r="AI342"/>
      <c r="AJ342"/>
      <c r="AK342" s="85"/>
      <c r="AL342" s="84"/>
      <c r="AM342"/>
      <c r="AN342"/>
      <c r="AO342"/>
      <c r="AP342" s="85"/>
      <c r="AQ342" s="84"/>
      <c r="AR342"/>
      <c r="AS342"/>
      <c r="AT342"/>
      <c r="AU342" s="85"/>
      <c r="AV342" s="84"/>
      <c r="AW342"/>
      <c r="AX342"/>
      <c r="AY342"/>
      <c r="AZ342" s="85"/>
      <c r="BA342" s="84"/>
      <c r="BB342"/>
      <c r="BC342"/>
      <c r="BD342"/>
      <c r="BE342" s="85"/>
      <c r="BF342" s="84"/>
      <c r="BG342"/>
      <c r="BH342"/>
      <c r="BI342"/>
      <c r="BJ342" s="85"/>
      <c r="BK342" s="84"/>
      <c r="BL342"/>
      <c r="BM342"/>
      <c r="BN342"/>
      <c r="BO342" s="85"/>
    </row>
    <row r="343" spans="2:67" s="68" customFormat="1" hidden="1" x14ac:dyDescent="0.2">
      <c r="B343">
        <f t="shared" si="30"/>
        <v>0</v>
      </c>
      <c r="C343">
        <f t="shared" si="31"/>
        <v>0</v>
      </c>
      <c r="D343">
        <f t="shared" si="32"/>
        <v>0</v>
      </c>
      <c r="H343" s="39"/>
      <c r="I343"/>
      <c r="J343"/>
      <c r="K343"/>
      <c r="L343" s="40"/>
      <c r="M343" s="39"/>
      <c r="N343"/>
      <c r="O343"/>
      <c r="P343"/>
      <c r="Q343"/>
      <c r="R343" s="84"/>
      <c r="S343"/>
      <c r="T343"/>
      <c r="U343"/>
      <c r="V343"/>
      <c r="W343" s="84"/>
      <c r="X343"/>
      <c r="Y343"/>
      <c r="Z343"/>
      <c r="AA343" s="85"/>
      <c r="AB343" s="84"/>
      <c r="AC343"/>
      <c r="AD343"/>
      <c r="AE343"/>
      <c r="AF343" s="85"/>
      <c r="AG343" s="84"/>
      <c r="AH343"/>
      <c r="AI343"/>
      <c r="AJ343"/>
      <c r="AK343" s="85"/>
      <c r="AL343" s="84"/>
      <c r="AM343"/>
      <c r="AN343"/>
      <c r="AO343"/>
      <c r="AP343" s="85"/>
      <c r="AQ343" s="84"/>
      <c r="AR343"/>
      <c r="AS343"/>
      <c r="AT343"/>
      <c r="AU343" s="85"/>
      <c r="AV343" s="84"/>
      <c r="AW343"/>
      <c r="AX343"/>
      <c r="AY343"/>
      <c r="AZ343" s="85"/>
      <c r="BA343" s="84"/>
      <c r="BB343"/>
      <c r="BC343"/>
      <c r="BD343"/>
      <c r="BE343" s="85"/>
      <c r="BF343" s="84"/>
      <c r="BG343"/>
      <c r="BH343"/>
      <c r="BI343"/>
      <c r="BJ343" s="85"/>
      <c r="BK343" s="84"/>
      <c r="BL343"/>
      <c r="BM343"/>
      <c r="BN343"/>
      <c r="BO343" s="85"/>
    </row>
    <row r="344" spans="2:67" s="68" customFormat="1" hidden="1" x14ac:dyDescent="0.2">
      <c r="B344">
        <f t="shared" si="30"/>
        <v>0</v>
      </c>
      <c r="C344">
        <f t="shared" si="31"/>
        <v>0</v>
      </c>
      <c r="D344">
        <f t="shared" si="32"/>
        <v>0</v>
      </c>
      <c r="H344" s="39"/>
      <c r="I344"/>
      <c r="J344"/>
      <c r="K344"/>
      <c r="L344" s="40"/>
      <c r="M344" s="39"/>
      <c r="N344"/>
      <c r="O344"/>
      <c r="P344"/>
      <c r="Q344"/>
      <c r="R344" s="84"/>
      <c r="S344"/>
      <c r="T344"/>
      <c r="U344"/>
      <c r="V344"/>
      <c r="W344" s="84"/>
      <c r="X344"/>
      <c r="Y344"/>
      <c r="Z344"/>
      <c r="AA344" s="85"/>
      <c r="AB344" s="84"/>
      <c r="AC344"/>
      <c r="AD344"/>
      <c r="AE344"/>
      <c r="AF344" s="85"/>
      <c r="AG344" s="84"/>
      <c r="AH344"/>
      <c r="AI344"/>
      <c r="AJ344"/>
      <c r="AK344" s="85"/>
      <c r="AL344" s="84"/>
      <c r="AM344"/>
      <c r="AN344"/>
      <c r="AO344"/>
      <c r="AP344" s="85"/>
      <c r="AQ344" s="84"/>
      <c r="AR344"/>
      <c r="AS344"/>
      <c r="AT344"/>
      <c r="AU344" s="85"/>
      <c r="AV344" s="84"/>
      <c r="AW344"/>
      <c r="AX344"/>
      <c r="AY344"/>
      <c r="AZ344" s="85"/>
      <c r="BA344" s="84"/>
      <c r="BB344"/>
      <c r="BC344"/>
      <c r="BD344"/>
      <c r="BE344" s="85"/>
      <c r="BF344" s="84"/>
      <c r="BG344"/>
      <c r="BH344"/>
      <c r="BI344"/>
      <c r="BJ344" s="85"/>
      <c r="BK344" s="84"/>
      <c r="BL344"/>
      <c r="BM344"/>
      <c r="BN344"/>
      <c r="BO344" s="85"/>
    </row>
    <row r="345" spans="2:67" s="68" customFormat="1" hidden="1" x14ac:dyDescent="0.2">
      <c r="B345">
        <f t="shared" si="30"/>
        <v>0</v>
      </c>
      <c r="C345">
        <f t="shared" si="31"/>
        <v>0</v>
      </c>
      <c r="D345">
        <f t="shared" si="32"/>
        <v>0</v>
      </c>
      <c r="H345" s="39"/>
      <c r="I345"/>
      <c r="J345"/>
      <c r="K345"/>
      <c r="L345" s="40"/>
      <c r="M345" s="39"/>
      <c r="N345"/>
      <c r="O345"/>
      <c r="P345"/>
      <c r="Q345"/>
      <c r="R345" s="84"/>
      <c r="S345"/>
      <c r="T345"/>
      <c r="U345"/>
      <c r="V345"/>
      <c r="W345" s="84"/>
      <c r="X345"/>
      <c r="Y345"/>
      <c r="Z345"/>
      <c r="AA345" s="85"/>
      <c r="AB345" s="84"/>
      <c r="AC345"/>
      <c r="AD345"/>
      <c r="AE345"/>
      <c r="AF345" s="85"/>
      <c r="AG345" s="84"/>
      <c r="AH345"/>
      <c r="AI345"/>
      <c r="AJ345"/>
      <c r="AK345" s="85"/>
      <c r="AL345" s="84"/>
      <c r="AM345"/>
      <c r="AN345"/>
      <c r="AO345"/>
      <c r="AP345" s="85"/>
      <c r="AQ345" s="84"/>
      <c r="AR345"/>
      <c r="AS345"/>
      <c r="AT345"/>
      <c r="AU345" s="85"/>
      <c r="AV345" s="84"/>
      <c r="AW345"/>
      <c r="AX345"/>
      <c r="AY345"/>
      <c r="AZ345" s="85"/>
      <c r="BA345" s="84"/>
      <c r="BB345"/>
      <c r="BC345"/>
      <c r="BD345"/>
      <c r="BE345" s="85"/>
      <c r="BF345" s="84"/>
      <c r="BG345"/>
      <c r="BH345"/>
      <c r="BI345"/>
      <c r="BJ345" s="85"/>
      <c r="BK345" s="84"/>
      <c r="BL345"/>
      <c r="BM345"/>
      <c r="BN345"/>
      <c r="BO345" s="85"/>
    </row>
    <row r="346" spans="2:67" s="68" customFormat="1" hidden="1" x14ac:dyDescent="0.2">
      <c r="B346">
        <f t="shared" si="30"/>
        <v>0</v>
      </c>
      <c r="C346">
        <f t="shared" si="31"/>
        <v>0</v>
      </c>
      <c r="D346">
        <f t="shared" si="32"/>
        <v>0</v>
      </c>
      <c r="H346" s="39"/>
      <c r="I346"/>
      <c r="J346"/>
      <c r="K346"/>
      <c r="L346" s="40"/>
      <c r="M346" s="39"/>
      <c r="N346"/>
      <c r="O346"/>
      <c r="P346"/>
      <c r="Q346"/>
      <c r="R346" s="84"/>
      <c r="S346"/>
      <c r="T346"/>
      <c r="U346"/>
      <c r="V346"/>
      <c r="W346" s="84"/>
      <c r="X346"/>
      <c r="Y346"/>
      <c r="Z346"/>
      <c r="AA346" s="85"/>
      <c r="AB346" s="84"/>
      <c r="AC346"/>
      <c r="AD346"/>
      <c r="AE346"/>
      <c r="AF346" s="85"/>
      <c r="AG346" s="84"/>
      <c r="AH346"/>
      <c r="AI346"/>
      <c r="AJ346"/>
      <c r="AK346" s="85"/>
      <c r="AL346" s="84"/>
      <c r="AM346"/>
      <c r="AN346"/>
      <c r="AO346"/>
      <c r="AP346" s="85"/>
      <c r="AQ346" s="84"/>
      <c r="AR346"/>
      <c r="AS346"/>
      <c r="AT346"/>
      <c r="AU346" s="85"/>
      <c r="AV346" s="84"/>
      <c r="AW346"/>
      <c r="AX346"/>
      <c r="AY346"/>
      <c r="AZ346" s="85"/>
      <c r="BA346" s="84"/>
      <c r="BB346"/>
      <c r="BC346"/>
      <c r="BD346"/>
      <c r="BE346" s="85"/>
      <c r="BF346" s="84"/>
      <c r="BG346"/>
      <c r="BH346"/>
      <c r="BI346"/>
      <c r="BJ346" s="85"/>
      <c r="BK346" s="84"/>
      <c r="BL346"/>
      <c r="BM346"/>
      <c r="BN346"/>
      <c r="BO346" s="85"/>
    </row>
    <row r="347" spans="2:67" s="68" customFormat="1" hidden="1" x14ac:dyDescent="0.2">
      <c r="B347">
        <f t="shared" si="30"/>
        <v>0</v>
      </c>
      <c r="C347">
        <f t="shared" si="31"/>
        <v>0</v>
      </c>
      <c r="D347">
        <f t="shared" si="32"/>
        <v>0</v>
      </c>
      <c r="H347" s="39"/>
      <c r="I347"/>
      <c r="J347"/>
      <c r="K347"/>
      <c r="L347" s="40"/>
      <c r="M347" s="39"/>
      <c r="N347"/>
      <c r="O347"/>
      <c r="P347"/>
      <c r="Q347"/>
      <c r="R347" s="84"/>
      <c r="S347"/>
      <c r="T347"/>
      <c r="U347"/>
      <c r="V347"/>
      <c r="W347" s="84"/>
      <c r="X347"/>
      <c r="Y347"/>
      <c r="Z347"/>
      <c r="AA347" s="85"/>
      <c r="AB347" s="84"/>
      <c r="AC347"/>
      <c r="AD347"/>
      <c r="AE347"/>
      <c r="AF347" s="85"/>
      <c r="AG347" s="84"/>
      <c r="AH347"/>
      <c r="AI347"/>
      <c r="AJ347"/>
      <c r="AK347" s="85"/>
      <c r="AL347" s="84"/>
      <c r="AM347"/>
      <c r="AN347"/>
      <c r="AO347"/>
      <c r="AP347" s="85"/>
      <c r="AQ347" s="84"/>
      <c r="AR347"/>
      <c r="AS347"/>
      <c r="AT347"/>
      <c r="AU347" s="85"/>
      <c r="AV347" s="84"/>
      <c r="AW347"/>
      <c r="AX347"/>
      <c r="AY347"/>
      <c r="AZ347" s="85"/>
      <c r="BA347" s="84"/>
      <c r="BB347"/>
      <c r="BC347"/>
      <c r="BD347"/>
      <c r="BE347" s="85"/>
      <c r="BF347" s="84"/>
      <c r="BG347"/>
      <c r="BH347"/>
      <c r="BI347"/>
      <c r="BJ347" s="85"/>
      <c r="BK347" s="84"/>
      <c r="BL347"/>
      <c r="BM347"/>
      <c r="BN347"/>
      <c r="BO347" s="85"/>
    </row>
    <row r="348" spans="2:67" s="68" customFormat="1" hidden="1" x14ac:dyDescent="0.2">
      <c r="B348">
        <f t="shared" si="30"/>
        <v>0</v>
      </c>
      <c r="C348">
        <f t="shared" si="31"/>
        <v>0</v>
      </c>
      <c r="D348">
        <f t="shared" si="32"/>
        <v>0</v>
      </c>
      <c r="H348" s="39"/>
      <c r="I348"/>
      <c r="J348"/>
      <c r="K348"/>
      <c r="L348" s="40"/>
      <c r="M348" s="39"/>
      <c r="N348"/>
      <c r="O348"/>
      <c r="P348"/>
      <c r="Q348"/>
      <c r="R348" s="84"/>
      <c r="S348"/>
      <c r="T348"/>
      <c r="U348"/>
      <c r="V348"/>
      <c r="W348" s="84"/>
      <c r="X348"/>
      <c r="Y348"/>
      <c r="Z348"/>
      <c r="AA348" s="85"/>
      <c r="AB348" s="84"/>
      <c r="AC348"/>
      <c r="AD348"/>
      <c r="AE348"/>
      <c r="AF348" s="85"/>
      <c r="AG348" s="84"/>
      <c r="AH348"/>
      <c r="AI348"/>
      <c r="AJ348"/>
      <c r="AK348" s="85"/>
      <c r="AL348" s="84"/>
      <c r="AM348"/>
      <c r="AN348"/>
      <c r="AO348"/>
      <c r="AP348" s="85"/>
      <c r="AQ348" s="84"/>
      <c r="AR348"/>
      <c r="AS348"/>
      <c r="AT348"/>
      <c r="AU348" s="85"/>
      <c r="AV348" s="84"/>
      <c r="AW348"/>
      <c r="AX348"/>
      <c r="AY348"/>
      <c r="AZ348" s="85"/>
      <c r="BA348" s="84"/>
      <c r="BB348"/>
      <c r="BC348"/>
      <c r="BD348"/>
      <c r="BE348" s="85"/>
      <c r="BF348" s="84"/>
      <c r="BG348"/>
      <c r="BH348"/>
      <c r="BI348"/>
      <c r="BJ348" s="85"/>
      <c r="BK348" s="84"/>
      <c r="BL348"/>
      <c r="BM348"/>
      <c r="BN348"/>
      <c r="BO348" s="85"/>
    </row>
    <row r="349" spans="2:67" s="68" customFormat="1" hidden="1" x14ac:dyDescent="0.2">
      <c r="B349">
        <f t="shared" si="30"/>
        <v>0</v>
      </c>
      <c r="C349">
        <f t="shared" si="31"/>
        <v>0</v>
      </c>
      <c r="D349">
        <f t="shared" si="32"/>
        <v>0</v>
      </c>
      <c r="H349" s="39"/>
      <c r="I349"/>
      <c r="J349"/>
      <c r="K349"/>
      <c r="L349" s="40"/>
      <c r="M349" s="39"/>
      <c r="N349"/>
      <c r="O349"/>
      <c r="P349"/>
      <c r="Q349"/>
      <c r="R349" s="84"/>
      <c r="S349"/>
      <c r="T349"/>
      <c r="U349"/>
      <c r="V349"/>
      <c r="W349" s="84"/>
      <c r="X349"/>
      <c r="Y349"/>
      <c r="Z349"/>
      <c r="AA349" s="85"/>
      <c r="AB349" s="84"/>
      <c r="AC349"/>
      <c r="AD349"/>
      <c r="AE349"/>
      <c r="AF349" s="85"/>
      <c r="AG349" s="84"/>
      <c r="AH349"/>
      <c r="AI349"/>
      <c r="AJ349"/>
      <c r="AK349" s="85"/>
      <c r="AL349" s="84"/>
      <c r="AM349"/>
      <c r="AN349"/>
      <c r="AO349"/>
      <c r="AP349" s="85"/>
      <c r="AQ349" s="84"/>
      <c r="AR349"/>
      <c r="AS349"/>
      <c r="AT349"/>
      <c r="AU349" s="85"/>
      <c r="AV349" s="84"/>
      <c r="AW349"/>
      <c r="AX349"/>
      <c r="AY349"/>
      <c r="AZ349" s="85"/>
      <c r="BA349" s="84"/>
      <c r="BB349"/>
      <c r="BC349"/>
      <c r="BD349"/>
      <c r="BE349" s="85"/>
      <c r="BF349" s="84"/>
      <c r="BG349"/>
      <c r="BH349"/>
      <c r="BI349"/>
      <c r="BJ349" s="85"/>
      <c r="BK349" s="84"/>
      <c r="BL349"/>
      <c r="BM349"/>
      <c r="BN349"/>
      <c r="BO349" s="85"/>
    </row>
    <row r="350" spans="2:67" s="68" customFormat="1" hidden="1" x14ac:dyDescent="0.2">
      <c r="B350">
        <f t="shared" si="30"/>
        <v>0</v>
      </c>
      <c r="C350">
        <f t="shared" si="31"/>
        <v>0</v>
      </c>
      <c r="D350">
        <f t="shared" si="32"/>
        <v>0</v>
      </c>
      <c r="H350" s="39"/>
      <c r="I350"/>
      <c r="J350"/>
      <c r="K350"/>
      <c r="L350" s="40"/>
      <c r="M350" s="39"/>
      <c r="N350"/>
      <c r="O350"/>
      <c r="P350"/>
      <c r="Q350"/>
      <c r="R350" s="84"/>
      <c r="S350"/>
      <c r="T350"/>
      <c r="U350"/>
      <c r="V350"/>
      <c r="W350" s="84"/>
      <c r="X350"/>
      <c r="Y350"/>
      <c r="Z350"/>
      <c r="AA350" s="85"/>
      <c r="AB350" s="84"/>
      <c r="AC350"/>
      <c r="AD350"/>
      <c r="AE350"/>
      <c r="AF350" s="85"/>
      <c r="AG350" s="84"/>
      <c r="AH350"/>
      <c r="AI350"/>
      <c r="AJ350"/>
      <c r="AK350" s="85"/>
      <c r="AL350" s="84"/>
      <c r="AM350"/>
      <c r="AN350"/>
      <c r="AO350"/>
      <c r="AP350" s="85"/>
      <c r="AQ350" s="84"/>
      <c r="AR350"/>
      <c r="AS350"/>
      <c r="AT350"/>
      <c r="AU350" s="85"/>
      <c r="AV350" s="84"/>
      <c r="AW350"/>
      <c r="AX350"/>
      <c r="AY350"/>
      <c r="AZ350" s="85"/>
      <c r="BA350" s="84"/>
      <c r="BB350"/>
      <c r="BC350"/>
      <c r="BD350"/>
      <c r="BE350" s="85"/>
      <c r="BF350" s="84"/>
      <c r="BG350"/>
      <c r="BH350"/>
      <c r="BI350"/>
      <c r="BJ350" s="85"/>
      <c r="BK350" s="84"/>
      <c r="BL350"/>
      <c r="BM350"/>
      <c r="BN350"/>
      <c r="BO350" s="85"/>
    </row>
    <row r="351" spans="2:67" s="68" customFormat="1" hidden="1" x14ac:dyDescent="0.2">
      <c r="B351">
        <f t="shared" ref="B351:B354" si="33">AD207</f>
        <v>0</v>
      </c>
      <c r="C351">
        <f t="shared" ref="C351:C354" si="34">AE207</f>
        <v>0</v>
      </c>
      <c r="D351">
        <f t="shared" ref="D351:D354" si="35">AF207</f>
        <v>0</v>
      </c>
      <c r="H351" s="39"/>
      <c r="I351"/>
      <c r="J351"/>
      <c r="K351"/>
      <c r="L351" s="40"/>
      <c r="M351" s="39"/>
      <c r="N351"/>
      <c r="O351"/>
      <c r="P351"/>
      <c r="Q351"/>
      <c r="R351" s="84"/>
      <c r="S351"/>
      <c r="T351"/>
      <c r="U351"/>
      <c r="V351"/>
      <c r="W351" s="84"/>
      <c r="X351"/>
      <c r="Y351"/>
      <c r="Z351"/>
      <c r="AA351" s="85"/>
      <c r="AB351" s="84"/>
      <c r="AC351"/>
      <c r="AD351"/>
      <c r="AE351"/>
      <c r="AF351" s="85"/>
      <c r="AG351" s="84"/>
      <c r="AH351"/>
      <c r="AI351"/>
      <c r="AJ351"/>
      <c r="AK351" s="85"/>
      <c r="AL351" s="84"/>
      <c r="AM351"/>
      <c r="AN351"/>
      <c r="AO351"/>
      <c r="AP351" s="85"/>
      <c r="AQ351" s="84"/>
      <c r="AR351"/>
      <c r="AS351"/>
      <c r="AT351"/>
      <c r="AU351" s="85"/>
      <c r="AV351" s="84"/>
      <c r="AW351"/>
      <c r="AX351"/>
      <c r="AY351"/>
      <c r="AZ351" s="85"/>
      <c r="BA351" s="84"/>
      <c r="BB351"/>
      <c r="BC351"/>
      <c r="BD351"/>
      <c r="BE351" s="85"/>
      <c r="BF351" s="84"/>
      <c r="BG351"/>
      <c r="BH351"/>
      <c r="BI351"/>
      <c r="BJ351" s="85"/>
      <c r="BK351" s="84"/>
      <c r="BL351"/>
      <c r="BM351"/>
      <c r="BN351"/>
      <c r="BO351" s="85"/>
    </row>
    <row r="352" spans="2:67" s="68" customFormat="1" hidden="1" x14ac:dyDescent="0.2">
      <c r="B352">
        <f t="shared" si="33"/>
        <v>0</v>
      </c>
      <c r="C352">
        <f t="shared" si="34"/>
        <v>0</v>
      </c>
      <c r="D352">
        <f t="shared" si="35"/>
        <v>0</v>
      </c>
      <c r="H352" s="39"/>
      <c r="I352"/>
      <c r="J352"/>
      <c r="K352"/>
      <c r="L352" s="40"/>
      <c r="M352" s="39"/>
      <c r="N352"/>
      <c r="O352"/>
      <c r="P352"/>
      <c r="Q352"/>
      <c r="R352" s="84"/>
      <c r="S352"/>
      <c r="T352"/>
      <c r="U352"/>
      <c r="V352"/>
      <c r="W352" s="84"/>
      <c r="X352"/>
      <c r="Y352"/>
      <c r="Z352"/>
      <c r="AA352" s="85"/>
      <c r="AB352" s="84"/>
      <c r="AC352"/>
      <c r="AD352"/>
      <c r="AE352"/>
      <c r="AF352" s="85"/>
      <c r="AG352" s="84"/>
      <c r="AH352"/>
      <c r="AI352"/>
      <c r="AJ352"/>
      <c r="AK352" s="85"/>
      <c r="AL352" s="84"/>
      <c r="AM352"/>
      <c r="AN352"/>
      <c r="AO352"/>
      <c r="AP352" s="85"/>
      <c r="AQ352" s="84"/>
      <c r="AR352"/>
      <c r="AS352"/>
      <c r="AT352"/>
      <c r="AU352" s="85"/>
      <c r="AV352" s="84"/>
      <c r="AW352"/>
      <c r="AX352"/>
      <c r="AY352"/>
      <c r="AZ352" s="85"/>
      <c r="BA352" s="84"/>
      <c r="BB352"/>
      <c r="BC352"/>
      <c r="BD352"/>
      <c r="BE352" s="85"/>
      <c r="BF352" s="84"/>
      <c r="BG352"/>
      <c r="BH352"/>
      <c r="BI352"/>
      <c r="BJ352" s="85"/>
      <c r="BK352" s="84"/>
      <c r="BL352"/>
      <c r="BM352"/>
      <c r="BN352"/>
      <c r="BO352" s="85"/>
    </row>
    <row r="353" spans="2:67" s="68" customFormat="1" hidden="1" x14ac:dyDescent="0.2">
      <c r="B353">
        <f t="shared" si="33"/>
        <v>0</v>
      </c>
      <c r="C353">
        <f t="shared" si="34"/>
        <v>0</v>
      </c>
      <c r="D353">
        <f t="shared" si="35"/>
        <v>0</v>
      </c>
      <c r="H353" s="39"/>
      <c r="I353"/>
      <c r="J353"/>
      <c r="K353"/>
      <c r="L353" s="40"/>
      <c r="M353" s="39"/>
      <c r="N353"/>
      <c r="O353"/>
      <c r="P353"/>
      <c r="Q353"/>
      <c r="R353" s="84"/>
      <c r="S353"/>
      <c r="T353"/>
      <c r="U353"/>
      <c r="V353"/>
      <c r="W353" s="84"/>
      <c r="X353"/>
      <c r="Y353"/>
      <c r="Z353"/>
      <c r="AA353" s="85"/>
      <c r="AB353" s="84"/>
      <c r="AC353"/>
      <c r="AD353"/>
      <c r="AE353"/>
      <c r="AF353" s="85"/>
      <c r="AG353" s="84"/>
      <c r="AH353"/>
      <c r="AI353"/>
      <c r="AJ353"/>
      <c r="AK353" s="85"/>
      <c r="AL353" s="84"/>
      <c r="AM353"/>
      <c r="AN353"/>
      <c r="AO353"/>
      <c r="AP353" s="85"/>
      <c r="AQ353" s="84"/>
      <c r="AR353"/>
      <c r="AS353"/>
      <c r="AT353"/>
      <c r="AU353" s="85"/>
      <c r="AV353" s="84"/>
      <c r="AW353"/>
      <c r="AX353"/>
      <c r="AY353"/>
      <c r="AZ353" s="85"/>
      <c r="BA353" s="84"/>
      <c r="BB353"/>
      <c r="BC353"/>
      <c r="BD353"/>
      <c r="BE353" s="85"/>
      <c r="BF353" s="84"/>
      <c r="BG353"/>
      <c r="BH353"/>
      <c r="BI353"/>
      <c r="BJ353" s="85"/>
      <c r="BK353" s="84"/>
      <c r="BL353"/>
      <c r="BM353"/>
      <c r="BN353"/>
      <c r="BO353" s="85"/>
    </row>
    <row r="354" spans="2:67" s="68" customFormat="1" hidden="1" x14ac:dyDescent="0.2">
      <c r="B354">
        <f t="shared" si="33"/>
        <v>0</v>
      </c>
      <c r="C354">
        <f t="shared" si="34"/>
        <v>0</v>
      </c>
      <c r="D354">
        <f t="shared" si="35"/>
        <v>0</v>
      </c>
      <c r="H354" s="39"/>
      <c r="I354"/>
      <c r="J354"/>
      <c r="K354"/>
      <c r="L354" s="40"/>
      <c r="M354" s="39"/>
      <c r="N354"/>
      <c r="O354"/>
      <c r="P354"/>
      <c r="Q354"/>
      <c r="R354" s="84"/>
      <c r="S354"/>
      <c r="T354"/>
      <c r="U354"/>
      <c r="V354"/>
      <c r="W354" s="84"/>
      <c r="X354"/>
      <c r="Y354"/>
      <c r="Z354"/>
      <c r="AA354" s="85"/>
      <c r="AB354" s="84"/>
      <c r="AC354"/>
      <c r="AD354"/>
      <c r="AE354"/>
      <c r="AF354" s="85"/>
      <c r="AG354" s="84"/>
      <c r="AH354"/>
      <c r="AI354"/>
      <c r="AJ354"/>
      <c r="AK354" s="85"/>
      <c r="AL354" s="84"/>
      <c r="AM354"/>
      <c r="AN354"/>
      <c r="AO354"/>
      <c r="AP354" s="85"/>
      <c r="AQ354" s="84"/>
      <c r="AR354"/>
      <c r="AS354"/>
      <c r="AT354"/>
      <c r="AU354" s="85"/>
      <c r="AV354" s="84"/>
      <c r="AW354"/>
      <c r="AX354"/>
      <c r="AY354"/>
      <c r="AZ354" s="85"/>
      <c r="BA354" s="84"/>
      <c r="BB354"/>
      <c r="BC354"/>
      <c r="BD354"/>
      <c r="BE354" s="85"/>
      <c r="BF354" s="84"/>
      <c r="BG354"/>
      <c r="BH354"/>
      <c r="BI354"/>
      <c r="BJ354" s="85"/>
      <c r="BK354" s="84"/>
      <c r="BL354"/>
      <c r="BM354"/>
      <c r="BN354"/>
      <c r="BO354" s="85"/>
    </row>
    <row r="355" spans="2:67" hidden="1" x14ac:dyDescent="0.2"/>
    <row r="356" spans="2:67" hidden="1" x14ac:dyDescent="0.2"/>
    <row r="357" spans="2:67" hidden="1" x14ac:dyDescent="0.2"/>
    <row r="358" spans="2:67" hidden="1" x14ac:dyDescent="0.2"/>
    <row r="359" spans="2:67" hidden="1" x14ac:dyDescent="0.2"/>
    <row r="360" spans="2:67" hidden="1" x14ac:dyDescent="0.2"/>
    <row r="361" spans="2:67" hidden="1" x14ac:dyDescent="0.2"/>
    <row r="362" spans="2:67" hidden="1" x14ac:dyDescent="0.2"/>
    <row r="363" spans="2:67" hidden="1" x14ac:dyDescent="0.2"/>
    <row r="364" spans="2:67" hidden="1" x14ac:dyDescent="0.2"/>
    <row r="365" spans="2:67" hidden="1" x14ac:dyDescent="0.2"/>
    <row r="366" spans="2:67" hidden="1" x14ac:dyDescent="0.2"/>
    <row r="367" spans="2:67" hidden="1" x14ac:dyDescent="0.2"/>
    <row r="368" spans="2:67"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sheetData>
  <sheetProtection algorithmName="SHA-512" hashValue="DfhLPwN36k7cfDjHiEoC0nODlytg+EVMsWVyJUkHx8a59arYvo6IfSSUwfYZENZi65yKAMnWXwxX13ZG+NcPXw==" saltValue="ARc5vujBa7VD2y7q5/b5PA==" spinCount="100000" sheet="1" objects="1" scenarios="1"/>
  <mergeCells count="29">
    <mergeCell ref="E14:E16"/>
    <mergeCell ref="F14:F16"/>
    <mergeCell ref="G14:G16"/>
    <mergeCell ref="B105:C108"/>
    <mergeCell ref="E10:E11"/>
    <mergeCell ref="F10:F11"/>
    <mergeCell ref="G10:G11"/>
    <mergeCell ref="E12:E13"/>
    <mergeCell ref="F12:F13"/>
    <mergeCell ref="G12:G13"/>
    <mergeCell ref="BK2:BO2"/>
    <mergeCell ref="E4:E6"/>
    <mergeCell ref="F4:F6"/>
    <mergeCell ref="G4:G6"/>
    <mergeCell ref="E7:E9"/>
    <mergeCell ref="F7:F9"/>
    <mergeCell ref="G7:G9"/>
    <mergeCell ref="AG2:AK2"/>
    <mergeCell ref="AL2:AP2"/>
    <mergeCell ref="AQ2:AU2"/>
    <mergeCell ref="AV2:AZ2"/>
    <mergeCell ref="BA2:BE2"/>
    <mergeCell ref="BF2:BJ2"/>
    <mergeCell ref="AB2:AF2"/>
    <mergeCell ref="H1:AA1"/>
    <mergeCell ref="H2:L2"/>
    <mergeCell ref="M2:Q2"/>
    <mergeCell ref="R2:V2"/>
    <mergeCell ref="W2:AA2"/>
  </mergeCells>
  <conditionalFormatting sqref="B17:D28 H17:L28 E19:G19 E24:G24 E26:G26 E28:G28">
    <cfRule type="expression" dxfId="11" priority="4">
      <formula>$K17&gt;299</formula>
    </cfRule>
  </conditionalFormatting>
  <conditionalFormatting sqref="D14:D16">
    <cfRule type="expression" dxfId="10" priority="2">
      <formula>$K14&gt;299</formula>
    </cfRule>
  </conditionalFormatting>
  <conditionalFormatting sqref="D29:D73 D74:G103">
    <cfRule type="expression" dxfId="9" priority="6">
      <formula>$K29&gt;299</formula>
    </cfRule>
  </conditionalFormatting>
  <conditionalFormatting sqref="E4:G4 B4:D13 H4:L13 E7:G7 E10:G10 E12:G12 B14:B16">
    <cfRule type="expression" dxfId="8" priority="3">
      <formula>$K4&gt;299</formula>
    </cfRule>
  </conditionalFormatting>
  <conditionalFormatting sqref="E14:G14">
    <cfRule type="expression" dxfId="7" priority="1">
      <formula>$K14&gt;299</formula>
    </cfRule>
  </conditionalFormatting>
  <conditionalFormatting sqref="E38:G38 E51:F51 E56:F56 E57:G57 E59:G59 E65:G65 E67:G67 E71:G73">
    <cfRule type="expression" dxfId="6" priority="5">
      <formula>$K38&gt;299</formula>
    </cfRule>
  </conditionalFormatting>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6D9E2-55B3-AA44-A742-FE60B714EE9C}">
  <sheetPr>
    <tabColor theme="2"/>
  </sheetPr>
  <dimension ref="A1:CI357"/>
  <sheetViews>
    <sheetView zoomScale="158" workbookViewId="0">
      <pane xSplit="3" ySplit="3" topLeftCell="D4" activePane="bottomRight" state="frozen"/>
      <selection pane="topRight" activeCell="D1" sqref="D1"/>
      <selection pane="bottomLeft" activeCell="A4" sqref="A4"/>
      <selection pane="bottomRight" activeCell="E41" sqref="E41:E44"/>
    </sheetView>
  </sheetViews>
  <sheetFormatPr baseColWidth="10" defaultColWidth="10.83203125" defaultRowHeight="15" x14ac:dyDescent="0.2"/>
  <cols>
    <col min="1" max="1" width="5.83203125" customWidth="1"/>
    <col min="2" max="2" width="25.6640625" customWidth="1"/>
    <col min="3" max="3" width="28.1640625" customWidth="1"/>
    <col min="4" max="4" width="10.83203125" customWidth="1"/>
    <col min="5" max="7" width="10.83203125" style="68" customWidth="1"/>
    <col min="8" max="8" width="14" style="39" customWidth="1"/>
    <col min="12" max="12" width="10.83203125" style="40"/>
    <col min="13" max="13" width="14" style="39" customWidth="1"/>
    <col min="18" max="18" width="10.83203125" style="84"/>
    <col min="23" max="23" width="10.83203125" style="84"/>
    <col min="27" max="27" width="10.83203125" style="85"/>
    <col min="28" max="28" width="10.83203125" style="84"/>
    <col min="32" max="32" width="10.83203125" style="85"/>
    <col min="33" max="33" width="10.83203125" style="84"/>
    <col min="37" max="37" width="10.83203125" style="85"/>
    <col min="38" max="38" width="10.83203125" style="84"/>
    <col min="42" max="42" width="10.83203125" style="85"/>
    <col min="43" max="43" width="10.83203125" style="84"/>
    <col min="47" max="47" width="10.83203125" style="85"/>
    <col min="48" max="48" width="10.83203125" style="84"/>
    <col min="52" max="52" width="10.83203125" style="85"/>
    <col min="53" max="53" width="10.83203125" style="84"/>
    <col min="57" max="57" width="10.83203125" style="85"/>
    <col min="58" max="58" width="10.83203125" style="84"/>
    <col min="62" max="62" width="10.83203125" style="85"/>
    <col min="63" max="63" width="10.83203125" style="84"/>
    <col min="67" max="67" width="10.83203125" style="85"/>
  </cols>
  <sheetData>
    <row r="1" spans="1:87" ht="17" thickBot="1" x14ac:dyDescent="0.25">
      <c r="A1" s="68"/>
      <c r="B1" s="1" t="s">
        <v>361</v>
      </c>
      <c r="C1" s="1"/>
      <c r="D1" s="1"/>
      <c r="H1" s="374" t="s">
        <v>236</v>
      </c>
      <c r="I1" s="375"/>
      <c r="J1" s="375"/>
      <c r="K1" s="375"/>
      <c r="L1" s="375"/>
      <c r="M1" s="375"/>
      <c r="N1" s="375"/>
      <c r="O1" s="375"/>
      <c r="P1" s="375"/>
      <c r="Q1" s="375"/>
      <c r="R1" s="375"/>
      <c r="S1" s="375"/>
      <c r="T1" s="375"/>
      <c r="U1" s="375"/>
      <c r="V1" s="375"/>
      <c r="W1" s="375"/>
      <c r="X1" s="375"/>
      <c r="Y1" s="375"/>
      <c r="Z1" s="375"/>
      <c r="AA1" s="376"/>
      <c r="AB1" s="134"/>
      <c r="AC1" s="131"/>
      <c r="AD1" s="131"/>
      <c r="AE1" s="131"/>
      <c r="AF1" s="131"/>
      <c r="AG1" s="257"/>
      <c r="AH1" s="256"/>
      <c r="AI1" s="256"/>
      <c r="AJ1" s="256"/>
      <c r="AK1" s="255"/>
      <c r="AL1" s="131"/>
      <c r="AM1" s="131"/>
      <c r="AN1" s="131"/>
      <c r="AO1" s="131"/>
      <c r="AP1" s="131"/>
      <c r="AV1"/>
      <c r="AW1" s="53"/>
      <c r="AX1" s="53"/>
      <c r="AZ1" s="40"/>
      <c r="BA1"/>
      <c r="BE1"/>
      <c r="BF1" s="39"/>
      <c r="BJ1" s="40"/>
      <c r="BK1"/>
      <c r="BO1"/>
      <c r="BP1" s="39"/>
      <c r="BT1" s="40"/>
      <c r="BZ1" s="39"/>
      <c r="CD1" s="40"/>
      <c r="CE1" s="39"/>
      <c r="CI1" s="40"/>
    </row>
    <row r="2" spans="1:87" x14ac:dyDescent="0.2">
      <c r="A2" s="68"/>
      <c r="B2" s="1"/>
      <c r="C2" s="1"/>
      <c r="D2" s="1"/>
      <c r="H2" s="377" t="s">
        <v>57</v>
      </c>
      <c r="I2" s="378"/>
      <c r="J2" s="378"/>
      <c r="K2" s="378"/>
      <c r="L2" s="379"/>
      <c r="M2" s="380" t="s">
        <v>58</v>
      </c>
      <c r="N2" s="381"/>
      <c r="O2" s="381"/>
      <c r="P2" s="381"/>
      <c r="Q2" s="382"/>
      <c r="R2" s="383" t="s">
        <v>59</v>
      </c>
      <c r="S2" s="384"/>
      <c r="T2" s="384"/>
      <c r="U2" s="384"/>
      <c r="V2" s="385"/>
      <c r="W2" s="386" t="s">
        <v>311</v>
      </c>
      <c r="X2" s="387"/>
      <c r="Y2" s="387"/>
      <c r="Z2" s="387"/>
      <c r="AA2" s="388"/>
      <c r="AB2" s="380" t="s">
        <v>324</v>
      </c>
      <c r="AC2" s="381"/>
      <c r="AD2" s="381"/>
      <c r="AE2" s="381"/>
      <c r="AF2" s="382"/>
      <c r="AG2" s="395" t="s">
        <v>325</v>
      </c>
      <c r="AH2" s="387"/>
      <c r="AI2" s="387"/>
      <c r="AJ2" s="387"/>
      <c r="AK2" s="396"/>
      <c r="AL2" s="377" t="s">
        <v>326</v>
      </c>
      <c r="AM2" s="378"/>
      <c r="AN2" s="378"/>
      <c r="AO2" s="378"/>
      <c r="AP2" s="379"/>
      <c r="AQ2" s="371" t="s">
        <v>100</v>
      </c>
      <c r="AR2" s="372"/>
      <c r="AS2" s="372"/>
      <c r="AT2" s="372"/>
      <c r="AU2" s="373"/>
      <c r="AV2" s="334" t="s">
        <v>104</v>
      </c>
      <c r="AW2" s="307"/>
      <c r="AX2" s="307"/>
      <c r="AY2" s="307"/>
      <c r="AZ2" s="335"/>
      <c r="BA2" s="334" t="s">
        <v>110</v>
      </c>
      <c r="BB2" s="307"/>
      <c r="BC2" s="307"/>
      <c r="BD2" s="307"/>
      <c r="BE2" s="335"/>
      <c r="BF2" s="334" t="s">
        <v>111</v>
      </c>
      <c r="BG2" s="307"/>
      <c r="BH2" s="307"/>
      <c r="BI2" s="307"/>
      <c r="BJ2" s="335"/>
      <c r="BK2" s="334" t="s">
        <v>112</v>
      </c>
      <c r="BL2" s="307"/>
      <c r="BM2" s="307"/>
      <c r="BN2" s="307"/>
      <c r="BO2" s="335"/>
      <c r="BP2" s="334" t="s">
        <v>113</v>
      </c>
      <c r="BQ2" s="307"/>
      <c r="BR2" s="307"/>
      <c r="BS2" s="307"/>
      <c r="BT2" s="335"/>
      <c r="BU2" s="334" t="s">
        <v>114</v>
      </c>
      <c r="BV2" s="307"/>
      <c r="BW2" s="307"/>
      <c r="BX2" s="307"/>
      <c r="BY2" s="335"/>
      <c r="BZ2" s="334" t="s">
        <v>115</v>
      </c>
      <c r="CA2" s="307"/>
      <c r="CB2" s="307"/>
      <c r="CC2" s="307"/>
      <c r="CD2" s="335"/>
      <c r="CE2" s="389" t="s">
        <v>116</v>
      </c>
      <c r="CF2" s="390"/>
      <c r="CG2" s="390"/>
      <c r="CH2" s="390"/>
      <c r="CI2" s="391"/>
    </row>
    <row r="3" spans="1:87" ht="48" x14ac:dyDescent="0.2">
      <c r="A3" s="69" t="s">
        <v>199</v>
      </c>
      <c r="B3" s="2" t="s">
        <v>0</v>
      </c>
      <c r="C3" s="3" t="s">
        <v>8</v>
      </c>
      <c r="D3" s="3" t="s">
        <v>297</v>
      </c>
      <c r="E3" s="122" t="s">
        <v>336</v>
      </c>
      <c r="F3" s="122" t="s">
        <v>335</v>
      </c>
      <c r="G3" s="122" t="s">
        <v>334</v>
      </c>
      <c r="H3" s="5" t="s">
        <v>4</v>
      </c>
      <c r="I3" s="5" t="s">
        <v>5</v>
      </c>
      <c r="J3" s="5" t="s">
        <v>6</v>
      </c>
      <c r="K3" s="5" t="s">
        <v>7</v>
      </c>
      <c r="L3" s="6" t="s">
        <v>309</v>
      </c>
      <c r="M3" s="4" t="s">
        <v>4</v>
      </c>
      <c r="N3" s="5" t="s">
        <v>5</v>
      </c>
      <c r="O3" s="5" t="s">
        <v>6</v>
      </c>
      <c r="P3" s="5" t="s">
        <v>7</v>
      </c>
      <c r="Q3" s="6" t="s">
        <v>309</v>
      </c>
      <c r="R3" s="4" t="s">
        <v>4</v>
      </c>
      <c r="S3" s="5" t="s">
        <v>5</v>
      </c>
      <c r="T3" s="5" t="s">
        <v>6</v>
      </c>
      <c r="U3" s="5" t="s">
        <v>7</v>
      </c>
      <c r="V3" s="6" t="s">
        <v>309</v>
      </c>
      <c r="W3" s="4" t="s">
        <v>4</v>
      </c>
      <c r="X3" s="5" t="s">
        <v>5</v>
      </c>
      <c r="Y3" s="5" t="s">
        <v>6</v>
      </c>
      <c r="Z3" s="5" t="s">
        <v>7</v>
      </c>
      <c r="AA3" s="6" t="s">
        <v>309</v>
      </c>
      <c r="AB3" s="4" t="s">
        <v>4</v>
      </c>
      <c r="AC3" s="5" t="s">
        <v>5</v>
      </c>
      <c r="AD3" s="5" t="s">
        <v>6</v>
      </c>
      <c r="AE3" s="5" t="s">
        <v>7</v>
      </c>
      <c r="AF3" s="6" t="s">
        <v>309</v>
      </c>
      <c r="AG3" s="4" t="s">
        <v>4</v>
      </c>
      <c r="AH3" s="5" t="s">
        <v>5</v>
      </c>
      <c r="AI3" s="5" t="s">
        <v>6</v>
      </c>
      <c r="AJ3" s="5" t="s">
        <v>7</v>
      </c>
      <c r="AK3" s="6" t="s">
        <v>309</v>
      </c>
      <c r="AL3" s="80" t="s">
        <v>4</v>
      </c>
      <c r="AM3" s="5" t="s">
        <v>5</v>
      </c>
      <c r="AN3" s="5" t="s">
        <v>6</v>
      </c>
      <c r="AO3" s="5" t="s">
        <v>7</v>
      </c>
      <c r="AP3" s="6" t="s">
        <v>309</v>
      </c>
      <c r="AQ3" s="80" t="s">
        <v>4</v>
      </c>
      <c r="AR3" s="5" t="s">
        <v>5</v>
      </c>
      <c r="AS3" s="5" t="s">
        <v>6</v>
      </c>
      <c r="AT3" s="5" t="s">
        <v>7</v>
      </c>
      <c r="AU3" s="6" t="s">
        <v>309</v>
      </c>
      <c r="AV3" s="80" t="s">
        <v>4</v>
      </c>
      <c r="AW3" s="5" t="s">
        <v>5</v>
      </c>
      <c r="AX3" s="5" t="s">
        <v>6</v>
      </c>
      <c r="AY3" s="5" t="s">
        <v>7</v>
      </c>
      <c r="AZ3" s="6" t="s">
        <v>309</v>
      </c>
      <c r="BA3" s="80" t="s">
        <v>4</v>
      </c>
      <c r="BB3" s="5" t="s">
        <v>5</v>
      </c>
      <c r="BC3" s="5" t="s">
        <v>6</v>
      </c>
      <c r="BD3" s="5" t="s">
        <v>7</v>
      </c>
      <c r="BE3" s="6" t="s">
        <v>309</v>
      </c>
      <c r="BF3" s="80" t="s">
        <v>4</v>
      </c>
      <c r="BG3" s="5" t="s">
        <v>5</v>
      </c>
      <c r="BH3" s="5" t="s">
        <v>6</v>
      </c>
      <c r="BI3" s="5" t="s">
        <v>7</v>
      </c>
      <c r="BJ3" s="6" t="s">
        <v>309</v>
      </c>
      <c r="BK3" s="80" t="s">
        <v>4</v>
      </c>
      <c r="BL3" s="5" t="s">
        <v>5</v>
      </c>
      <c r="BM3" s="5" t="s">
        <v>6</v>
      </c>
      <c r="BN3" s="5" t="s">
        <v>7</v>
      </c>
      <c r="BO3" s="6" t="s">
        <v>309</v>
      </c>
    </row>
    <row r="4" spans="1:87" s="43" customFormat="1" x14ac:dyDescent="0.2">
      <c r="A4" s="59" t="s">
        <v>200</v>
      </c>
      <c r="B4" s="43" t="s">
        <v>76</v>
      </c>
      <c r="C4" s="43" t="s">
        <v>34</v>
      </c>
      <c r="D4" s="279">
        <f t="shared" ref="D4:D12" si="0">AVERAGE(K4,P4,U4,Z4,AT4,AY4,BD4,BI4,BN4,BS4,BX4,CC4,CH4,AE4,AJ4,AO4)</f>
        <v>380.4</v>
      </c>
      <c r="E4" s="392">
        <f>MAX(D4:D12)</f>
        <v>4581</v>
      </c>
      <c r="F4" s="392">
        <f>E107/E4</f>
        <v>245.57956777996071</v>
      </c>
      <c r="G4" s="392">
        <f>$E$108/E4</f>
        <v>327.43942370661426</v>
      </c>
      <c r="H4" s="59">
        <v>501612</v>
      </c>
      <c r="I4" s="254" t="s">
        <v>152</v>
      </c>
      <c r="J4" s="59" t="s">
        <v>153</v>
      </c>
      <c r="K4" s="59">
        <v>290</v>
      </c>
      <c r="L4" s="83"/>
      <c r="R4" s="88">
        <v>500199</v>
      </c>
      <c r="S4" s="49">
        <v>43868</v>
      </c>
      <c r="T4" s="49">
        <v>43863</v>
      </c>
      <c r="U4" s="43">
        <v>588</v>
      </c>
      <c r="V4" s="89"/>
      <c r="W4" s="43">
        <v>4104845</v>
      </c>
      <c r="X4" s="49">
        <v>44313</v>
      </c>
      <c r="Y4" s="49">
        <v>44358</v>
      </c>
      <c r="Z4" s="43">
        <v>230</v>
      </c>
      <c r="AA4" s="136"/>
      <c r="AB4" s="43">
        <v>4106536</v>
      </c>
      <c r="AC4" s="49">
        <v>44474</v>
      </c>
      <c r="AD4" s="49">
        <v>44512</v>
      </c>
      <c r="AE4" s="43">
        <v>430</v>
      </c>
      <c r="AG4" s="48"/>
      <c r="AK4" s="50"/>
      <c r="AQ4" s="88"/>
      <c r="AR4" s="49">
        <v>42975</v>
      </c>
      <c r="AS4" s="49">
        <v>43010</v>
      </c>
      <c r="AT4" s="43">
        <v>364</v>
      </c>
      <c r="AU4" s="89"/>
      <c r="AW4" s="51"/>
      <c r="AX4" s="51"/>
      <c r="AZ4" s="50"/>
      <c r="BF4" s="48"/>
      <c r="BJ4" s="50"/>
      <c r="BP4" s="48"/>
      <c r="BT4" s="50"/>
      <c r="BZ4" s="48"/>
      <c r="CD4" s="50"/>
      <c r="CE4" s="48"/>
      <c r="CI4" s="50"/>
    </row>
    <row r="5" spans="1:87" s="43" customFormat="1" x14ac:dyDescent="0.2">
      <c r="A5" s="59"/>
      <c r="B5" s="43" t="s">
        <v>76</v>
      </c>
      <c r="C5" s="43" t="s">
        <v>77</v>
      </c>
      <c r="D5" s="279">
        <f t="shared" si="0"/>
        <v>296.25</v>
      </c>
      <c r="E5" s="393"/>
      <c r="F5" s="393"/>
      <c r="G5" s="393"/>
      <c r="H5" s="59"/>
      <c r="I5" s="59"/>
      <c r="J5" s="59"/>
      <c r="K5" s="59"/>
      <c r="L5" s="83"/>
      <c r="R5" s="88"/>
      <c r="V5" s="89"/>
      <c r="W5" s="43">
        <v>4104858</v>
      </c>
      <c r="X5" s="49">
        <v>44313</v>
      </c>
      <c r="Y5" s="49">
        <v>44358</v>
      </c>
      <c r="Z5" s="43" t="s">
        <v>60</v>
      </c>
      <c r="AA5" s="136"/>
      <c r="AB5" s="43">
        <v>4106531</v>
      </c>
      <c r="AC5" s="49">
        <v>44474</v>
      </c>
      <c r="AD5" s="49">
        <v>44512</v>
      </c>
      <c r="AE5" s="43">
        <v>310</v>
      </c>
      <c r="AG5" s="48"/>
      <c r="AK5" s="50"/>
      <c r="AQ5" s="88"/>
      <c r="AR5" s="49">
        <v>42975</v>
      </c>
      <c r="AS5" s="49">
        <v>43010</v>
      </c>
      <c r="AT5" s="43">
        <v>325</v>
      </c>
      <c r="AU5" s="89"/>
      <c r="AW5" s="51"/>
      <c r="AX5" s="51"/>
      <c r="AZ5" s="50"/>
      <c r="BB5" s="51">
        <v>36130</v>
      </c>
      <c r="BC5" s="51">
        <v>36161</v>
      </c>
      <c r="BD5" s="43">
        <v>430</v>
      </c>
      <c r="BF5" s="48"/>
      <c r="BG5" s="51">
        <v>36373</v>
      </c>
      <c r="BH5" s="51">
        <v>36404</v>
      </c>
      <c r="BI5" s="43">
        <v>120</v>
      </c>
      <c r="BJ5" s="50"/>
      <c r="BP5" s="48"/>
      <c r="BT5" s="50"/>
      <c r="BZ5" s="48"/>
      <c r="CD5" s="50"/>
      <c r="CE5" s="48"/>
      <c r="CI5" s="50"/>
    </row>
    <row r="6" spans="1:87" s="43" customFormat="1" x14ac:dyDescent="0.2">
      <c r="A6" s="59"/>
      <c r="B6" s="43" t="s">
        <v>76</v>
      </c>
      <c r="C6" s="43" t="s">
        <v>78</v>
      </c>
      <c r="D6" s="279">
        <f t="shared" si="0"/>
        <v>4581</v>
      </c>
      <c r="E6" s="393"/>
      <c r="F6" s="393"/>
      <c r="G6" s="393"/>
      <c r="H6" s="59"/>
      <c r="I6" s="59"/>
      <c r="J6" s="59"/>
      <c r="K6" s="59"/>
      <c r="L6" s="83"/>
      <c r="R6" s="88"/>
      <c r="V6" s="89"/>
      <c r="AA6" s="136"/>
      <c r="AG6" s="48"/>
      <c r="AK6" s="50"/>
      <c r="AQ6" s="88"/>
      <c r="AR6" s="49">
        <v>42975</v>
      </c>
      <c r="AS6" s="49">
        <v>43010</v>
      </c>
      <c r="AT6" s="43">
        <v>4581</v>
      </c>
      <c r="AU6" s="89"/>
      <c r="AW6" s="51"/>
      <c r="AX6" s="51"/>
      <c r="AZ6" s="50"/>
      <c r="BF6" s="48"/>
      <c r="BJ6" s="50"/>
      <c r="BP6" s="48"/>
      <c r="BT6" s="50"/>
      <c r="BZ6" s="48"/>
      <c r="CD6" s="50"/>
      <c r="CE6" s="48"/>
      <c r="CI6" s="50"/>
    </row>
    <row r="7" spans="1:87" s="43" customFormat="1" x14ac:dyDescent="0.2">
      <c r="A7" s="59"/>
      <c r="B7" s="43" t="s">
        <v>76</v>
      </c>
      <c r="C7" s="43" t="s">
        <v>117</v>
      </c>
      <c r="D7" s="279">
        <f t="shared" si="0"/>
        <v>172.5</v>
      </c>
      <c r="E7" s="393"/>
      <c r="F7" s="393"/>
      <c r="G7" s="393"/>
      <c r="H7" s="59"/>
      <c r="I7" s="59"/>
      <c r="J7" s="59"/>
      <c r="K7" s="59"/>
      <c r="L7" s="83"/>
      <c r="R7" s="88"/>
      <c r="V7" s="89"/>
      <c r="W7" s="43">
        <v>4104888</v>
      </c>
      <c r="X7" s="49">
        <v>44313</v>
      </c>
      <c r="Y7" s="49">
        <v>44358</v>
      </c>
      <c r="Z7" s="43">
        <v>150</v>
      </c>
      <c r="AA7" s="136"/>
      <c r="AB7" s="43">
        <v>4106598</v>
      </c>
      <c r="AC7" s="49">
        <v>44474</v>
      </c>
      <c r="AD7" s="49">
        <v>44512</v>
      </c>
      <c r="AE7" s="43">
        <v>200</v>
      </c>
      <c r="AG7" s="48"/>
      <c r="AK7" s="50"/>
      <c r="AQ7" s="88"/>
      <c r="AR7" s="49"/>
      <c r="AS7" s="49"/>
      <c r="AU7" s="89"/>
      <c r="AW7" s="51"/>
      <c r="AX7" s="51"/>
      <c r="AZ7" s="50"/>
      <c r="BB7" s="51">
        <v>36130</v>
      </c>
      <c r="BC7" s="51">
        <v>36161</v>
      </c>
      <c r="BD7" s="43">
        <v>260</v>
      </c>
      <c r="BF7" s="48"/>
      <c r="BG7" s="51">
        <v>36373</v>
      </c>
      <c r="BH7" s="51">
        <v>36404</v>
      </c>
      <c r="BI7" s="43">
        <v>80</v>
      </c>
      <c r="BJ7" s="50"/>
      <c r="BP7" s="48"/>
      <c r="BT7" s="50"/>
      <c r="BZ7" s="48"/>
      <c r="CD7" s="50"/>
      <c r="CE7" s="48"/>
      <c r="CI7" s="50"/>
    </row>
    <row r="8" spans="1:87" s="43" customFormat="1" x14ac:dyDescent="0.2">
      <c r="A8" s="59"/>
      <c r="B8" s="43" t="s">
        <v>76</v>
      </c>
      <c r="C8" s="43" t="s">
        <v>118</v>
      </c>
      <c r="D8" s="279">
        <f t="shared" si="0"/>
        <v>290</v>
      </c>
      <c r="E8" s="393"/>
      <c r="F8" s="393"/>
      <c r="G8" s="393"/>
      <c r="H8" s="59"/>
      <c r="I8" s="59"/>
      <c r="J8" s="59"/>
      <c r="K8" s="59"/>
      <c r="L8" s="83"/>
      <c r="R8" s="88"/>
      <c r="V8" s="89"/>
      <c r="AA8" s="136"/>
      <c r="AG8" s="48"/>
      <c r="AK8" s="50"/>
      <c r="AQ8" s="88"/>
      <c r="AR8" s="49"/>
      <c r="AS8" s="49"/>
      <c r="AU8" s="89"/>
      <c r="AW8" s="51"/>
      <c r="AX8" s="51"/>
      <c r="AZ8" s="50"/>
      <c r="BB8" s="51">
        <v>36130</v>
      </c>
      <c r="BC8" s="51">
        <v>36161</v>
      </c>
      <c r="BD8" s="43">
        <v>290</v>
      </c>
      <c r="BF8" s="48"/>
      <c r="BJ8" s="50"/>
      <c r="BP8" s="48"/>
      <c r="BT8" s="50"/>
      <c r="BZ8" s="48"/>
      <c r="CD8" s="50"/>
      <c r="CE8" s="48"/>
      <c r="CI8" s="50"/>
    </row>
    <row r="9" spans="1:87" s="43" customFormat="1" x14ac:dyDescent="0.2">
      <c r="A9" s="59"/>
      <c r="B9" s="43" t="s">
        <v>76</v>
      </c>
      <c r="C9" s="43" t="s">
        <v>154</v>
      </c>
      <c r="D9" s="279">
        <f t="shared" si="0"/>
        <v>131</v>
      </c>
      <c r="E9" s="393"/>
      <c r="F9" s="393"/>
      <c r="G9" s="393"/>
      <c r="H9" s="59">
        <v>501612</v>
      </c>
      <c r="I9" s="61" t="s">
        <v>152</v>
      </c>
      <c r="J9" s="61" t="s">
        <v>153</v>
      </c>
      <c r="K9" s="59">
        <v>131</v>
      </c>
      <c r="L9" s="83"/>
      <c r="R9" s="88"/>
      <c r="V9" s="89"/>
      <c r="AA9" s="136"/>
      <c r="AG9" s="48"/>
      <c r="AK9" s="50"/>
      <c r="AQ9" s="88"/>
      <c r="AR9" s="49"/>
      <c r="AS9" s="49"/>
      <c r="AU9" s="89"/>
      <c r="AW9" s="51"/>
      <c r="AX9" s="51"/>
      <c r="AZ9" s="50"/>
      <c r="BB9" s="51"/>
      <c r="BC9" s="51"/>
      <c r="BF9" s="48"/>
      <c r="BJ9" s="50"/>
      <c r="BP9" s="48"/>
      <c r="BT9" s="50"/>
      <c r="BZ9" s="48"/>
      <c r="CD9" s="50"/>
      <c r="CE9" s="48"/>
      <c r="CI9" s="50"/>
    </row>
    <row r="10" spans="1:87" s="43" customFormat="1" x14ac:dyDescent="0.2">
      <c r="A10" s="59"/>
      <c r="B10" s="43" t="s">
        <v>76</v>
      </c>
      <c r="C10" s="43" t="s">
        <v>155</v>
      </c>
      <c r="D10" s="279">
        <f t="shared" si="0"/>
        <v>545.33333333333337</v>
      </c>
      <c r="E10" s="393"/>
      <c r="F10" s="393"/>
      <c r="G10" s="393"/>
      <c r="H10" s="59">
        <v>503267</v>
      </c>
      <c r="I10" s="61" t="s">
        <v>152</v>
      </c>
      <c r="J10" s="61" t="s">
        <v>153</v>
      </c>
      <c r="K10" s="59">
        <v>296</v>
      </c>
      <c r="L10" s="83"/>
      <c r="R10" s="88"/>
      <c r="V10" s="89"/>
      <c r="W10" s="43">
        <v>4104818</v>
      </c>
      <c r="X10" s="49">
        <v>44313</v>
      </c>
      <c r="Y10" s="49">
        <v>44358</v>
      </c>
      <c r="Z10" s="43">
        <v>460</v>
      </c>
      <c r="AA10" s="136">
        <v>556</v>
      </c>
      <c r="AB10" s="43">
        <v>4106529</v>
      </c>
      <c r="AC10" s="49">
        <v>44474</v>
      </c>
      <c r="AD10" s="49">
        <v>44512</v>
      </c>
      <c r="AE10" s="43">
        <v>880</v>
      </c>
      <c r="AG10" s="48"/>
      <c r="AK10" s="50"/>
      <c r="AQ10" s="88"/>
      <c r="AR10" s="49"/>
      <c r="AS10" s="49"/>
      <c r="AU10" s="89"/>
      <c r="AW10" s="51"/>
      <c r="AX10" s="51"/>
      <c r="AZ10" s="50"/>
      <c r="BB10" s="51"/>
      <c r="BC10" s="51"/>
      <c r="BF10" s="48"/>
      <c r="BJ10" s="50"/>
      <c r="BP10" s="48"/>
      <c r="BT10" s="50"/>
      <c r="BZ10" s="48"/>
      <c r="CD10" s="50"/>
      <c r="CE10" s="48"/>
      <c r="CI10" s="50"/>
    </row>
    <row r="11" spans="1:87" s="43" customFormat="1" x14ac:dyDescent="0.2">
      <c r="A11" s="59"/>
      <c r="B11" s="43" t="s">
        <v>76</v>
      </c>
      <c r="C11" s="43" t="s">
        <v>156</v>
      </c>
      <c r="D11" s="279">
        <f t="shared" si="0"/>
        <v>156</v>
      </c>
      <c r="E11" s="393"/>
      <c r="F11" s="393"/>
      <c r="G11" s="393"/>
      <c r="H11" s="59">
        <v>503489</v>
      </c>
      <c r="I11" s="61" t="s">
        <v>152</v>
      </c>
      <c r="J11" s="61" t="s">
        <v>153</v>
      </c>
      <c r="K11" s="59">
        <v>156</v>
      </c>
      <c r="L11" s="83"/>
      <c r="R11" s="88"/>
      <c r="V11" s="89"/>
      <c r="AA11" s="136"/>
      <c r="AG11" s="48"/>
      <c r="AK11" s="50"/>
      <c r="AQ11" s="88"/>
      <c r="AR11" s="49"/>
      <c r="AS11" s="49"/>
      <c r="AU11" s="89"/>
      <c r="AW11" s="51"/>
      <c r="AX11" s="51"/>
      <c r="AZ11" s="50"/>
      <c r="BB11" s="51"/>
      <c r="BC11" s="51"/>
      <c r="BF11" s="48"/>
      <c r="BJ11" s="50"/>
      <c r="BP11" s="48"/>
      <c r="BT11" s="50"/>
      <c r="BZ11" s="48"/>
      <c r="CD11" s="50"/>
      <c r="CE11" s="48"/>
      <c r="CI11" s="50"/>
    </row>
    <row r="12" spans="1:87" s="43" customFormat="1" x14ac:dyDescent="0.2">
      <c r="A12" s="59"/>
      <c r="B12" s="43" t="s">
        <v>76</v>
      </c>
      <c r="C12" s="43" t="s">
        <v>313</v>
      </c>
      <c r="D12" s="279">
        <f t="shared" si="0"/>
        <v>275</v>
      </c>
      <c r="E12" s="394"/>
      <c r="F12" s="394"/>
      <c r="G12" s="394"/>
      <c r="H12" s="59"/>
      <c r="I12" s="61"/>
      <c r="J12" s="61"/>
      <c r="K12" s="59"/>
      <c r="L12" s="83"/>
      <c r="R12" s="88">
        <v>500887</v>
      </c>
      <c r="S12" s="49">
        <v>43868</v>
      </c>
      <c r="T12" s="49">
        <v>43892</v>
      </c>
      <c r="U12" s="43">
        <v>275</v>
      </c>
      <c r="V12" s="89"/>
      <c r="AA12" s="136"/>
      <c r="AG12" s="48"/>
      <c r="AK12" s="50"/>
      <c r="AQ12" s="88"/>
      <c r="AR12" s="49"/>
      <c r="AS12" s="49"/>
      <c r="AU12" s="89"/>
      <c r="AW12" s="51"/>
      <c r="AX12" s="51"/>
      <c r="AZ12" s="50"/>
      <c r="BB12" s="51"/>
      <c r="BC12" s="51"/>
      <c r="BF12" s="48"/>
      <c r="BJ12" s="50"/>
      <c r="BP12" s="48"/>
      <c r="BT12" s="50"/>
      <c r="BZ12" s="48"/>
      <c r="CD12" s="50"/>
      <c r="CE12" s="48"/>
      <c r="CI12" s="50"/>
    </row>
    <row r="13" spans="1:87" s="44" customFormat="1" x14ac:dyDescent="0.2">
      <c r="A13" s="56" t="s">
        <v>200</v>
      </c>
      <c r="B13" s="44" t="s">
        <v>360</v>
      </c>
      <c r="C13" s="44" t="s">
        <v>34</v>
      </c>
      <c r="D13" s="280"/>
      <c r="E13" s="397">
        <f>MAX(D13:D21)</f>
        <v>296.25</v>
      </c>
      <c r="F13" s="397">
        <f>E107/E13</f>
        <v>3797.4683544303798</v>
      </c>
      <c r="G13" s="397">
        <f>$E$108/E13</f>
        <v>5063.2911392405067</v>
      </c>
      <c r="H13" s="56">
        <v>501612</v>
      </c>
      <c r="I13" s="58" t="s">
        <v>152</v>
      </c>
      <c r="J13" s="56" t="s">
        <v>153</v>
      </c>
      <c r="K13" s="56">
        <v>290</v>
      </c>
      <c r="L13" s="81"/>
      <c r="R13" s="86">
        <v>500199</v>
      </c>
      <c r="S13" s="46">
        <v>43868</v>
      </c>
      <c r="T13" s="46">
        <v>43863</v>
      </c>
      <c r="U13" s="44">
        <v>588</v>
      </c>
      <c r="V13" s="87"/>
      <c r="W13" s="44">
        <v>4104845</v>
      </c>
      <c r="X13" s="46">
        <v>44313</v>
      </c>
      <c r="Y13" s="46">
        <v>44358</v>
      </c>
      <c r="Z13" s="44">
        <v>230</v>
      </c>
      <c r="AA13" s="135"/>
      <c r="AB13" s="44">
        <v>4106536</v>
      </c>
      <c r="AC13" s="46">
        <v>44474</v>
      </c>
      <c r="AD13" s="46">
        <v>44512</v>
      </c>
      <c r="AE13" s="44">
        <v>430</v>
      </c>
      <c r="AG13" s="45"/>
      <c r="AK13" s="47"/>
      <c r="AQ13" s="86"/>
      <c r="AR13" s="46">
        <v>42975</v>
      </c>
      <c r="AS13" s="46">
        <v>43010</v>
      </c>
      <c r="AT13" s="44">
        <v>364</v>
      </c>
      <c r="AU13" s="87"/>
      <c r="AW13" s="52"/>
      <c r="AX13" s="52"/>
      <c r="AZ13" s="47"/>
      <c r="BF13" s="45"/>
      <c r="BJ13" s="47"/>
      <c r="BP13" s="45"/>
      <c r="BT13" s="47"/>
      <c r="BZ13" s="45"/>
      <c r="CD13" s="47"/>
      <c r="CE13" s="45"/>
      <c r="CI13" s="47"/>
    </row>
    <row r="14" spans="1:87" s="44" customFormat="1" x14ac:dyDescent="0.2">
      <c r="A14" s="56"/>
      <c r="B14" s="44" t="s">
        <v>360</v>
      </c>
      <c r="C14" s="44" t="s">
        <v>77</v>
      </c>
      <c r="D14" s="280">
        <f>AVERAGE(K14,P14,U14,Z14,AT14,AY14,BD14,BI14,BN14,BS14,BX14,CC14,CH14,AE14,AJ14,AO14)</f>
        <v>296.25</v>
      </c>
      <c r="E14" s="398"/>
      <c r="F14" s="398"/>
      <c r="G14" s="398"/>
      <c r="H14" s="56"/>
      <c r="I14" s="56"/>
      <c r="J14" s="56"/>
      <c r="K14" s="56"/>
      <c r="L14" s="81"/>
      <c r="R14" s="86"/>
      <c r="V14" s="87"/>
      <c r="W14" s="44">
        <v>4104858</v>
      </c>
      <c r="X14" s="46">
        <v>44313</v>
      </c>
      <c r="Y14" s="46">
        <v>44358</v>
      </c>
      <c r="Z14" s="44" t="s">
        <v>60</v>
      </c>
      <c r="AA14" s="135"/>
      <c r="AB14" s="44">
        <v>4106531</v>
      </c>
      <c r="AC14" s="46">
        <v>44474</v>
      </c>
      <c r="AD14" s="46">
        <v>44512</v>
      </c>
      <c r="AE14" s="44">
        <v>310</v>
      </c>
      <c r="AG14" s="45"/>
      <c r="AK14" s="47"/>
      <c r="AQ14" s="86"/>
      <c r="AR14" s="46">
        <v>42975</v>
      </c>
      <c r="AS14" s="46">
        <v>43010</v>
      </c>
      <c r="AT14" s="44">
        <v>325</v>
      </c>
      <c r="AU14" s="87"/>
      <c r="AW14" s="52"/>
      <c r="AX14" s="52"/>
      <c r="AZ14" s="47"/>
      <c r="BB14" s="52">
        <v>36130</v>
      </c>
      <c r="BC14" s="52">
        <v>36161</v>
      </c>
      <c r="BD14" s="44">
        <v>430</v>
      </c>
      <c r="BF14" s="45"/>
      <c r="BG14" s="52">
        <v>36373</v>
      </c>
      <c r="BH14" s="52">
        <v>36404</v>
      </c>
      <c r="BI14" s="44">
        <v>120</v>
      </c>
      <c r="BJ14" s="47"/>
      <c r="BP14" s="45"/>
      <c r="BT14" s="47"/>
      <c r="BZ14" s="45"/>
      <c r="CD14" s="47"/>
      <c r="CE14" s="45"/>
      <c r="CI14" s="47"/>
    </row>
    <row r="15" spans="1:87" s="44" customFormat="1" x14ac:dyDescent="0.2">
      <c r="A15" s="56"/>
      <c r="B15" s="44" t="s">
        <v>360</v>
      </c>
      <c r="C15" s="44" t="s">
        <v>78</v>
      </c>
      <c r="D15" s="280"/>
      <c r="E15" s="398"/>
      <c r="F15" s="398"/>
      <c r="G15" s="398"/>
      <c r="H15" s="56"/>
      <c r="I15" s="56"/>
      <c r="J15" s="56"/>
      <c r="K15" s="56"/>
      <c r="L15" s="81"/>
      <c r="R15" s="86"/>
      <c r="V15" s="87"/>
      <c r="AA15" s="135"/>
      <c r="AG15" s="45"/>
      <c r="AK15" s="47"/>
      <c r="AQ15" s="86"/>
      <c r="AR15" s="46">
        <v>42975</v>
      </c>
      <c r="AS15" s="46">
        <v>43010</v>
      </c>
      <c r="AT15" s="44">
        <v>4581</v>
      </c>
      <c r="AU15" s="87"/>
      <c r="AW15" s="52"/>
      <c r="AX15" s="52"/>
      <c r="AZ15" s="47"/>
      <c r="BF15" s="45"/>
      <c r="BJ15" s="47"/>
      <c r="BP15" s="45"/>
      <c r="BT15" s="47"/>
      <c r="BZ15" s="45"/>
      <c r="CD15" s="47"/>
      <c r="CE15" s="45"/>
      <c r="CI15" s="47"/>
    </row>
    <row r="16" spans="1:87" s="44" customFormat="1" x14ac:dyDescent="0.2">
      <c r="A16" s="56"/>
      <c r="B16" s="44" t="s">
        <v>360</v>
      </c>
      <c r="C16" s="44" t="s">
        <v>117</v>
      </c>
      <c r="D16" s="280">
        <f>AVERAGE(K16,P16,U16,Z16,AT16,AY16,BD16,BI16,BN16,BS16,BX16,CC16,CH16,AE16,AJ16,AO16)</f>
        <v>172.5</v>
      </c>
      <c r="E16" s="398"/>
      <c r="F16" s="398"/>
      <c r="G16" s="398"/>
      <c r="H16" s="56"/>
      <c r="I16" s="56"/>
      <c r="J16" s="56"/>
      <c r="K16" s="56"/>
      <c r="L16" s="81"/>
      <c r="R16" s="86"/>
      <c r="V16" s="87"/>
      <c r="W16" s="44">
        <v>4104888</v>
      </c>
      <c r="X16" s="46">
        <v>44313</v>
      </c>
      <c r="Y16" s="46">
        <v>44358</v>
      </c>
      <c r="Z16" s="44">
        <v>150</v>
      </c>
      <c r="AA16" s="135"/>
      <c r="AB16" s="44">
        <v>4106598</v>
      </c>
      <c r="AC16" s="46">
        <v>44474</v>
      </c>
      <c r="AD16" s="46">
        <v>44512</v>
      </c>
      <c r="AE16" s="44">
        <v>200</v>
      </c>
      <c r="AG16" s="45"/>
      <c r="AK16" s="47"/>
      <c r="AQ16" s="86"/>
      <c r="AR16" s="46"/>
      <c r="AS16" s="46"/>
      <c r="AU16" s="87"/>
      <c r="AW16" s="52"/>
      <c r="AX16" s="52"/>
      <c r="AZ16" s="47"/>
      <c r="BB16" s="52">
        <v>36130</v>
      </c>
      <c r="BC16" s="52">
        <v>36161</v>
      </c>
      <c r="BD16" s="44">
        <v>260</v>
      </c>
      <c r="BF16" s="45"/>
      <c r="BG16" s="52">
        <v>36373</v>
      </c>
      <c r="BH16" s="52">
        <v>36404</v>
      </c>
      <c r="BI16" s="44">
        <v>80</v>
      </c>
      <c r="BJ16" s="47"/>
      <c r="BP16" s="45"/>
      <c r="BT16" s="47"/>
      <c r="BZ16" s="45"/>
      <c r="CD16" s="47"/>
      <c r="CE16" s="45"/>
      <c r="CI16" s="47"/>
    </row>
    <row r="17" spans="1:87" s="44" customFormat="1" x14ac:dyDescent="0.2">
      <c r="A17" s="56"/>
      <c r="B17" s="44" t="s">
        <v>360</v>
      </c>
      <c r="C17" s="44" t="s">
        <v>118</v>
      </c>
      <c r="D17" s="280">
        <f>AVERAGE(K17,P17,U17,Z17,AT17,AY17,BD17,BI17,BN17,BS17,BX17,CC17,CH17,AE17,AJ17,AO17)</f>
        <v>290</v>
      </c>
      <c r="E17" s="398"/>
      <c r="F17" s="398"/>
      <c r="G17" s="398"/>
      <c r="H17" s="56"/>
      <c r="I17" s="56"/>
      <c r="J17" s="56"/>
      <c r="K17" s="56"/>
      <c r="L17" s="81"/>
      <c r="R17" s="86"/>
      <c r="V17" s="87"/>
      <c r="AA17" s="135"/>
      <c r="AG17" s="45"/>
      <c r="AK17" s="47"/>
      <c r="AQ17" s="86"/>
      <c r="AR17" s="46"/>
      <c r="AS17" s="46"/>
      <c r="AU17" s="87"/>
      <c r="AW17" s="52"/>
      <c r="AX17" s="52"/>
      <c r="AZ17" s="47"/>
      <c r="BB17" s="52">
        <v>36130</v>
      </c>
      <c r="BC17" s="52">
        <v>36161</v>
      </c>
      <c r="BD17" s="44">
        <v>290</v>
      </c>
      <c r="BF17" s="45"/>
      <c r="BJ17" s="47"/>
      <c r="BP17" s="45"/>
      <c r="BT17" s="47"/>
      <c r="BZ17" s="45"/>
      <c r="CD17" s="47"/>
      <c r="CE17" s="45"/>
      <c r="CI17" s="47"/>
    </row>
    <row r="18" spans="1:87" s="44" customFormat="1" x14ac:dyDescent="0.2">
      <c r="A18" s="56"/>
      <c r="B18" s="44" t="s">
        <v>360</v>
      </c>
      <c r="C18" s="44" t="s">
        <v>154</v>
      </c>
      <c r="D18" s="280">
        <f>AVERAGE(K18,P18,U18,Z18,AT18,AY18,BD18,BI18,BN18,BS18,BX18,CC18,CH18,AE18,AJ18,AO18)</f>
        <v>131</v>
      </c>
      <c r="E18" s="398"/>
      <c r="F18" s="398"/>
      <c r="G18" s="398"/>
      <c r="H18" s="56">
        <v>501612</v>
      </c>
      <c r="I18" s="60" t="s">
        <v>152</v>
      </c>
      <c r="J18" s="60" t="s">
        <v>153</v>
      </c>
      <c r="K18" s="56">
        <v>131</v>
      </c>
      <c r="L18" s="81"/>
      <c r="R18" s="86"/>
      <c r="V18" s="87"/>
      <c r="AA18" s="135"/>
      <c r="AG18" s="45"/>
      <c r="AK18" s="47"/>
      <c r="AQ18" s="86"/>
      <c r="AR18" s="46"/>
      <c r="AS18" s="46"/>
      <c r="AU18" s="87"/>
      <c r="AW18" s="52"/>
      <c r="AX18" s="52"/>
      <c r="AZ18" s="47"/>
      <c r="BB18" s="52"/>
      <c r="BC18" s="52"/>
      <c r="BF18" s="45"/>
      <c r="BJ18" s="47"/>
      <c r="BP18" s="45"/>
      <c r="BT18" s="47"/>
      <c r="BZ18" s="45"/>
      <c r="CD18" s="47"/>
      <c r="CE18" s="45"/>
      <c r="CI18" s="47"/>
    </row>
    <row r="19" spans="1:87" s="44" customFormat="1" x14ac:dyDescent="0.2">
      <c r="A19" s="56"/>
      <c r="B19" s="44" t="s">
        <v>360</v>
      </c>
      <c r="C19" s="44" t="s">
        <v>155</v>
      </c>
      <c r="D19" s="280"/>
      <c r="E19" s="398"/>
      <c r="F19" s="398"/>
      <c r="G19" s="398"/>
      <c r="H19" s="56">
        <v>503267</v>
      </c>
      <c r="I19" s="60" t="s">
        <v>152</v>
      </c>
      <c r="J19" s="60" t="s">
        <v>153</v>
      </c>
      <c r="K19" s="56">
        <v>296</v>
      </c>
      <c r="L19" s="81"/>
      <c r="R19" s="86"/>
      <c r="V19" s="87"/>
      <c r="W19" s="44">
        <v>4104818</v>
      </c>
      <c r="X19" s="46">
        <v>44313</v>
      </c>
      <c r="Y19" s="46">
        <v>44358</v>
      </c>
      <c r="Z19" s="44">
        <v>460</v>
      </c>
      <c r="AA19" s="135">
        <v>556</v>
      </c>
      <c r="AB19" s="44">
        <v>4106529</v>
      </c>
      <c r="AC19" s="46">
        <v>44474</v>
      </c>
      <c r="AD19" s="46">
        <v>44512</v>
      </c>
      <c r="AE19" s="44">
        <v>880</v>
      </c>
      <c r="AG19" s="45"/>
      <c r="AK19" s="47"/>
      <c r="AQ19" s="86"/>
      <c r="AR19" s="46"/>
      <c r="AS19" s="46"/>
      <c r="AU19" s="87"/>
      <c r="AW19" s="52"/>
      <c r="AX19" s="52"/>
      <c r="AZ19" s="47"/>
      <c r="BB19" s="52"/>
      <c r="BC19" s="52"/>
      <c r="BF19" s="45"/>
      <c r="BJ19" s="47"/>
      <c r="BP19" s="45"/>
      <c r="BT19" s="47"/>
      <c r="BZ19" s="45"/>
      <c r="CD19" s="47"/>
      <c r="CE19" s="45"/>
      <c r="CI19" s="47"/>
    </row>
    <row r="20" spans="1:87" s="44" customFormat="1" x14ac:dyDescent="0.2">
      <c r="A20" s="56"/>
      <c r="B20" s="44" t="s">
        <v>360</v>
      </c>
      <c r="C20" s="44" t="s">
        <v>156</v>
      </c>
      <c r="D20" s="280">
        <f t="shared" ref="D20:D51" si="1">AVERAGE(K20,P20,U20,Z20,AT20,AY20,BD20,BI20,BN20,BS20,BX20,CC20,CH20,AE20,AJ20,AO20)</f>
        <v>156</v>
      </c>
      <c r="E20" s="398"/>
      <c r="F20" s="398"/>
      <c r="G20" s="398"/>
      <c r="H20" s="56">
        <v>503489</v>
      </c>
      <c r="I20" s="60" t="s">
        <v>152</v>
      </c>
      <c r="J20" s="60" t="s">
        <v>153</v>
      </c>
      <c r="K20" s="56">
        <v>156</v>
      </c>
      <c r="L20" s="81"/>
      <c r="R20" s="86"/>
      <c r="V20" s="87"/>
      <c r="AA20" s="135"/>
      <c r="AG20" s="45"/>
      <c r="AK20" s="47"/>
      <c r="AQ20" s="86"/>
      <c r="AR20" s="46"/>
      <c r="AS20" s="46"/>
      <c r="AU20" s="87"/>
      <c r="AW20" s="52"/>
      <c r="AX20" s="52"/>
      <c r="AZ20" s="47"/>
      <c r="BB20" s="52"/>
      <c r="BC20" s="52"/>
      <c r="BF20" s="45"/>
      <c r="BJ20" s="47"/>
      <c r="BP20" s="45"/>
      <c r="BT20" s="47"/>
      <c r="BZ20" s="45"/>
      <c r="CD20" s="47"/>
      <c r="CE20" s="45"/>
      <c r="CI20" s="47"/>
    </row>
    <row r="21" spans="1:87" s="44" customFormat="1" x14ac:dyDescent="0.2">
      <c r="A21" s="56"/>
      <c r="B21" s="44" t="s">
        <v>360</v>
      </c>
      <c r="C21" s="44" t="s">
        <v>313</v>
      </c>
      <c r="D21" s="280">
        <f t="shared" si="1"/>
        <v>275</v>
      </c>
      <c r="E21" s="399"/>
      <c r="F21" s="399"/>
      <c r="G21" s="399"/>
      <c r="H21" s="56"/>
      <c r="I21" s="60"/>
      <c r="J21" s="60"/>
      <c r="K21" s="56"/>
      <c r="L21" s="81"/>
      <c r="R21" s="86">
        <v>500887</v>
      </c>
      <c r="S21" s="46">
        <v>43868</v>
      </c>
      <c r="T21" s="46">
        <v>43892</v>
      </c>
      <c r="U21" s="44">
        <v>275</v>
      </c>
      <c r="V21" s="87"/>
      <c r="AA21" s="135"/>
      <c r="AG21" s="45"/>
      <c r="AK21" s="47"/>
      <c r="AQ21" s="86"/>
      <c r="AR21" s="46"/>
      <c r="AS21" s="46"/>
      <c r="AU21" s="87"/>
      <c r="AW21" s="52"/>
      <c r="AX21" s="52"/>
      <c r="AZ21" s="47"/>
      <c r="BB21" s="52"/>
      <c r="BC21" s="52"/>
      <c r="BF21" s="45"/>
      <c r="BJ21" s="47"/>
      <c r="BP21" s="45"/>
      <c r="BT21" s="47"/>
      <c r="BZ21" s="45"/>
      <c r="CD21" s="47"/>
      <c r="CE21" s="45"/>
      <c r="CI21" s="47"/>
    </row>
    <row r="22" spans="1:87" s="43" customFormat="1" x14ac:dyDescent="0.2">
      <c r="A22" s="59" t="s">
        <v>200</v>
      </c>
      <c r="B22" s="43" t="s">
        <v>79</v>
      </c>
      <c r="C22" s="43" t="s">
        <v>80</v>
      </c>
      <c r="D22" s="279">
        <f t="shared" si="1"/>
        <v>7941.6</v>
      </c>
      <c r="E22" s="400">
        <f>MAX(D22:D31)</f>
        <v>22022.6</v>
      </c>
      <c r="F22" s="400">
        <f>E107/E22</f>
        <v>51.083886552904744</v>
      </c>
      <c r="G22" s="401">
        <f>$E$108/E22</f>
        <v>68.11184873720633</v>
      </c>
      <c r="H22" s="55">
        <v>501352</v>
      </c>
      <c r="I22" s="62" t="s">
        <v>152</v>
      </c>
      <c r="J22" s="62" t="s">
        <v>158</v>
      </c>
      <c r="K22" s="55">
        <v>12629</v>
      </c>
      <c r="L22" s="82"/>
      <c r="R22" s="88">
        <v>503694</v>
      </c>
      <c r="U22" s="43">
        <v>9040</v>
      </c>
      <c r="V22" s="89"/>
      <c r="W22" s="43">
        <v>4104806</v>
      </c>
      <c r="X22" s="49">
        <v>44316</v>
      </c>
      <c r="Y22" s="49">
        <v>44358</v>
      </c>
      <c r="Z22" s="43">
        <v>5900</v>
      </c>
      <c r="AA22" s="136"/>
      <c r="AB22" s="43">
        <v>4106581</v>
      </c>
      <c r="AC22" s="49">
        <v>44474</v>
      </c>
      <c r="AD22" s="49">
        <v>44515</v>
      </c>
      <c r="AE22" s="43">
        <v>4000</v>
      </c>
      <c r="AG22" s="48"/>
      <c r="AK22" s="50"/>
      <c r="AQ22" s="88"/>
      <c r="AR22" s="49">
        <v>42975</v>
      </c>
      <c r="AS22" s="49">
        <v>43010</v>
      </c>
      <c r="AT22" s="43">
        <v>8139</v>
      </c>
      <c r="AU22" s="89"/>
      <c r="AW22" s="51"/>
      <c r="AX22" s="51"/>
      <c r="AZ22" s="50"/>
      <c r="BF22" s="48"/>
      <c r="BJ22" s="50"/>
      <c r="BP22" s="48"/>
      <c r="BT22" s="50"/>
      <c r="BZ22" s="48"/>
      <c r="CD22" s="50"/>
      <c r="CE22" s="48"/>
      <c r="CI22" s="50"/>
    </row>
    <row r="23" spans="1:87" s="43" customFormat="1" x14ac:dyDescent="0.2">
      <c r="A23" s="59"/>
      <c r="B23" s="43" t="s">
        <v>79</v>
      </c>
      <c r="C23" s="43" t="s">
        <v>81</v>
      </c>
      <c r="D23" s="279">
        <f t="shared" si="1"/>
        <v>7827</v>
      </c>
      <c r="E23" s="400"/>
      <c r="F23" s="400"/>
      <c r="G23" s="400"/>
      <c r="H23" s="55"/>
      <c r="I23" s="62"/>
      <c r="J23" s="62"/>
      <c r="K23" s="55"/>
      <c r="L23" s="82"/>
      <c r="R23" s="88"/>
      <c r="V23" s="89"/>
      <c r="AA23" s="136"/>
      <c r="AG23" s="48"/>
      <c r="AK23" s="50"/>
      <c r="AQ23" s="88"/>
      <c r="AR23" s="49">
        <v>42975</v>
      </c>
      <c r="AS23" s="49">
        <v>43010</v>
      </c>
      <c r="AT23" s="43">
        <v>7827</v>
      </c>
      <c r="AU23" s="89"/>
      <c r="AW23" s="51"/>
      <c r="AX23" s="51"/>
      <c r="AZ23" s="50"/>
      <c r="BF23" s="48"/>
      <c r="BJ23" s="50"/>
      <c r="BP23" s="48"/>
      <c r="BT23" s="50"/>
      <c r="BZ23" s="48"/>
      <c r="CD23" s="50"/>
      <c r="CE23" s="48"/>
      <c r="CI23" s="50"/>
    </row>
    <row r="24" spans="1:87" s="43" customFormat="1" x14ac:dyDescent="0.2">
      <c r="A24" s="59"/>
      <c r="B24" s="43" t="s">
        <v>79</v>
      </c>
      <c r="C24" s="43" t="s">
        <v>157</v>
      </c>
      <c r="D24" s="279">
        <f t="shared" si="1"/>
        <v>22022.6</v>
      </c>
      <c r="E24" s="400"/>
      <c r="F24" s="400"/>
      <c r="G24" s="400"/>
      <c r="H24" s="55">
        <v>500528</v>
      </c>
      <c r="I24" s="62" t="s">
        <v>152</v>
      </c>
      <c r="J24" s="62" t="s">
        <v>158</v>
      </c>
      <c r="K24" s="55">
        <v>15296</v>
      </c>
      <c r="L24" s="82"/>
      <c r="R24" s="88">
        <v>500434</v>
      </c>
      <c r="S24" s="49">
        <v>43861</v>
      </c>
      <c r="T24" s="49">
        <v>43894</v>
      </c>
      <c r="U24" s="43">
        <v>29891</v>
      </c>
      <c r="V24" s="89"/>
      <c r="W24" s="43">
        <v>4104838</v>
      </c>
      <c r="X24" s="49">
        <v>44316</v>
      </c>
      <c r="Y24" s="49">
        <v>44358</v>
      </c>
      <c r="Z24" s="43">
        <v>26000</v>
      </c>
      <c r="AA24" s="136"/>
      <c r="AB24" s="43">
        <v>4106591</v>
      </c>
      <c r="AC24" s="49">
        <v>44474</v>
      </c>
      <c r="AD24" s="49">
        <v>44515</v>
      </c>
      <c r="AE24" s="43">
        <v>21000</v>
      </c>
      <c r="AG24" s="48"/>
      <c r="AK24" s="50"/>
      <c r="AQ24" s="88"/>
      <c r="AR24" s="49">
        <v>42975</v>
      </c>
      <c r="AS24" s="49">
        <v>43010</v>
      </c>
      <c r="AT24" s="43">
        <v>17926</v>
      </c>
      <c r="AU24" s="89"/>
      <c r="AW24" s="51"/>
      <c r="AX24" s="51"/>
      <c r="AZ24" s="50"/>
      <c r="BF24" s="48"/>
      <c r="BJ24" s="50"/>
      <c r="BP24" s="48"/>
      <c r="BT24" s="50"/>
      <c r="BZ24" s="48"/>
      <c r="CD24" s="50"/>
      <c r="CE24" s="48"/>
      <c r="CI24" s="50"/>
    </row>
    <row r="25" spans="1:87" s="43" customFormat="1" x14ac:dyDescent="0.2">
      <c r="A25" s="59"/>
      <c r="B25" s="43" t="s">
        <v>79</v>
      </c>
      <c r="C25" s="43" t="s">
        <v>77</v>
      </c>
      <c r="D25" s="279">
        <f t="shared" si="1"/>
        <v>15947</v>
      </c>
      <c r="E25" s="400"/>
      <c r="F25" s="400"/>
      <c r="G25" s="400"/>
      <c r="H25" s="55">
        <v>503358</v>
      </c>
      <c r="I25" s="62" t="s">
        <v>152</v>
      </c>
      <c r="J25" s="62" t="s">
        <v>158</v>
      </c>
      <c r="K25" s="55">
        <v>6988</v>
      </c>
      <c r="L25" s="82"/>
      <c r="R25" s="88">
        <v>501430</v>
      </c>
      <c r="S25" s="49">
        <v>43861</v>
      </c>
      <c r="T25" s="49">
        <v>43894</v>
      </c>
      <c r="U25" s="43">
        <v>13287</v>
      </c>
      <c r="V25" s="89"/>
      <c r="W25" s="43">
        <v>4104857</v>
      </c>
      <c r="X25" s="49">
        <v>44316</v>
      </c>
      <c r="Y25" s="49">
        <v>44358</v>
      </c>
      <c r="Z25" s="43">
        <v>20000</v>
      </c>
      <c r="AA25" s="136"/>
      <c r="AB25" s="43">
        <v>4106544</v>
      </c>
      <c r="AC25" s="49">
        <v>44474</v>
      </c>
      <c r="AD25" s="49">
        <v>44515</v>
      </c>
      <c r="AE25" s="43">
        <v>14000</v>
      </c>
      <c r="AG25" s="48"/>
      <c r="AK25" s="50"/>
      <c r="AQ25" s="88"/>
      <c r="AR25" s="49">
        <v>42975</v>
      </c>
      <c r="AS25" s="49">
        <v>43010</v>
      </c>
      <c r="AT25" s="43">
        <v>25460</v>
      </c>
      <c r="AU25" s="89"/>
      <c r="AW25" s="51"/>
      <c r="AX25" s="51"/>
      <c r="AZ25" s="50"/>
      <c r="BF25" s="48"/>
      <c r="BJ25" s="50"/>
      <c r="BP25" s="48"/>
      <c r="BT25" s="50"/>
      <c r="BZ25" s="48"/>
      <c r="CD25" s="50"/>
      <c r="CE25" s="48"/>
      <c r="CI25" s="50"/>
    </row>
    <row r="26" spans="1:87" s="43" customFormat="1" x14ac:dyDescent="0.2">
      <c r="A26" s="59"/>
      <c r="B26" s="43" t="s">
        <v>79</v>
      </c>
      <c r="C26" s="43" t="s">
        <v>123</v>
      </c>
      <c r="D26" s="279">
        <f t="shared" si="1"/>
        <v>5132.8</v>
      </c>
      <c r="E26" s="400"/>
      <c r="F26" s="400"/>
      <c r="G26" s="400"/>
      <c r="H26" s="55"/>
      <c r="I26" s="62"/>
      <c r="J26" s="62"/>
      <c r="K26" s="55"/>
      <c r="L26" s="82"/>
      <c r="R26" s="88">
        <v>502350</v>
      </c>
      <c r="S26" s="49">
        <v>43861</v>
      </c>
      <c r="T26" s="49">
        <v>43894</v>
      </c>
      <c r="U26" s="43">
        <v>5381</v>
      </c>
      <c r="V26" s="89"/>
      <c r="W26" s="43">
        <v>4104820</v>
      </c>
      <c r="X26" s="49">
        <v>44316</v>
      </c>
      <c r="Y26" s="49">
        <v>44358</v>
      </c>
      <c r="Z26" s="43">
        <v>8000</v>
      </c>
      <c r="AA26" s="136">
        <v>9</v>
      </c>
      <c r="AB26" s="43">
        <v>4106535</v>
      </c>
      <c r="AC26" s="49">
        <v>44474</v>
      </c>
      <c r="AD26" s="49">
        <v>44515</v>
      </c>
      <c r="AE26" s="43">
        <v>5100</v>
      </c>
      <c r="AG26" s="48"/>
      <c r="AK26" s="50"/>
      <c r="AQ26" s="88"/>
      <c r="AR26" s="49"/>
      <c r="AS26" s="49"/>
      <c r="AU26" s="89"/>
      <c r="AW26" s="51"/>
      <c r="AX26" s="51"/>
      <c r="AZ26" s="50"/>
      <c r="BF26" s="48"/>
      <c r="BJ26" s="50"/>
      <c r="BL26" s="51">
        <v>36495</v>
      </c>
      <c r="BM26" s="51">
        <v>36526</v>
      </c>
      <c r="BN26" s="43">
        <v>1293</v>
      </c>
      <c r="BP26" s="48"/>
      <c r="BQ26" s="51">
        <v>36861</v>
      </c>
      <c r="BR26" s="51">
        <v>36892</v>
      </c>
      <c r="BS26" s="43">
        <v>5890</v>
      </c>
      <c r="BT26" s="50"/>
      <c r="BZ26" s="48"/>
      <c r="CD26" s="50"/>
      <c r="CE26" s="48"/>
      <c r="CI26" s="50"/>
    </row>
    <row r="27" spans="1:87" s="43" customFormat="1" x14ac:dyDescent="0.2">
      <c r="A27" s="59"/>
      <c r="B27" s="43" t="s">
        <v>79</v>
      </c>
      <c r="C27" s="43" t="s">
        <v>119</v>
      </c>
      <c r="D27" s="279">
        <f t="shared" si="1"/>
        <v>15321.5</v>
      </c>
      <c r="E27" s="400"/>
      <c r="F27" s="400"/>
      <c r="G27" s="400"/>
      <c r="H27" s="55"/>
      <c r="I27" s="62"/>
      <c r="J27" s="62"/>
      <c r="K27" s="55"/>
      <c r="L27" s="82"/>
      <c r="R27" s="88"/>
      <c r="V27" s="89"/>
      <c r="AA27" s="136"/>
      <c r="AG27" s="48"/>
      <c r="AK27" s="50"/>
      <c r="AQ27" s="88"/>
      <c r="AR27" s="49"/>
      <c r="AS27" s="49"/>
      <c r="AU27" s="89"/>
      <c r="AW27" s="51"/>
      <c r="AX27" s="51"/>
      <c r="AZ27" s="50"/>
      <c r="BB27" s="51">
        <v>36130</v>
      </c>
      <c r="BC27" s="51">
        <v>36161</v>
      </c>
      <c r="BD27" s="43">
        <v>9070</v>
      </c>
      <c r="BF27" s="48"/>
      <c r="BG27" s="51">
        <v>36373</v>
      </c>
      <c r="BH27" s="51">
        <v>36404</v>
      </c>
      <c r="BI27" s="43">
        <v>15090</v>
      </c>
      <c r="BJ27" s="50"/>
      <c r="BL27" s="51">
        <v>36495</v>
      </c>
      <c r="BM27" s="51">
        <v>36526</v>
      </c>
      <c r="BN27" s="43">
        <v>1716</v>
      </c>
      <c r="BP27" s="48"/>
      <c r="BQ27" s="51">
        <v>36861</v>
      </c>
      <c r="BR27" s="51">
        <v>36892</v>
      </c>
      <c r="BS27" s="43">
        <v>35410</v>
      </c>
      <c r="BT27" s="50"/>
      <c r="BZ27" s="48"/>
      <c r="CD27" s="50"/>
      <c r="CE27" s="48"/>
      <c r="CI27" s="50"/>
    </row>
    <row r="28" spans="1:87" s="43" customFormat="1" ht="16" customHeight="1" x14ac:dyDescent="0.2">
      <c r="A28" s="59"/>
      <c r="B28" s="43" t="s">
        <v>79</v>
      </c>
      <c r="C28" s="43" t="s">
        <v>120</v>
      </c>
      <c r="D28" s="279">
        <f t="shared" si="1"/>
        <v>1374</v>
      </c>
      <c r="E28" s="400"/>
      <c r="F28" s="400"/>
      <c r="G28" s="400"/>
      <c r="H28" s="55"/>
      <c r="I28" s="62"/>
      <c r="J28" s="62"/>
      <c r="K28" s="55"/>
      <c r="L28" s="82"/>
      <c r="R28" s="88"/>
      <c r="V28" s="89"/>
      <c r="AA28" s="136"/>
      <c r="AG28" s="48"/>
      <c r="AK28" s="50"/>
      <c r="AQ28" s="88"/>
      <c r="AR28" s="49"/>
      <c r="AS28" s="49"/>
      <c r="AU28" s="89"/>
      <c r="AW28" s="51"/>
      <c r="AX28" s="51"/>
      <c r="AZ28" s="50"/>
      <c r="BF28" s="48"/>
      <c r="BJ28" s="50"/>
      <c r="BL28" s="51">
        <v>36495</v>
      </c>
      <c r="BM28" s="51">
        <v>36526</v>
      </c>
      <c r="BN28" s="43">
        <v>1374</v>
      </c>
      <c r="BP28" s="48"/>
      <c r="BT28" s="50"/>
      <c r="BZ28" s="48"/>
      <c r="CD28" s="50"/>
      <c r="CE28" s="48"/>
      <c r="CI28" s="50"/>
    </row>
    <row r="29" spans="1:87" s="43" customFormat="1" x14ac:dyDescent="0.2">
      <c r="A29" s="59"/>
      <c r="B29" s="43" t="s">
        <v>79</v>
      </c>
      <c r="C29" s="43" t="s">
        <v>18</v>
      </c>
      <c r="D29" s="279">
        <f t="shared" si="1"/>
        <v>920</v>
      </c>
      <c r="E29" s="400"/>
      <c r="F29" s="400"/>
      <c r="G29" s="400"/>
      <c r="H29" s="55"/>
      <c r="I29" s="62"/>
      <c r="J29" s="62"/>
      <c r="K29" s="55"/>
      <c r="L29" s="82"/>
      <c r="R29" s="88"/>
      <c r="V29" s="89"/>
      <c r="AA29" s="136"/>
      <c r="AG29" s="48"/>
      <c r="AK29" s="50"/>
      <c r="AQ29" s="88"/>
      <c r="AR29" s="49"/>
      <c r="AS29" s="49"/>
      <c r="AU29" s="89"/>
      <c r="AW29" s="51"/>
      <c r="AX29" s="51"/>
      <c r="AZ29" s="50"/>
      <c r="BF29" s="48"/>
      <c r="BJ29" s="50"/>
      <c r="BP29" s="48"/>
      <c r="BQ29" s="51">
        <v>36861</v>
      </c>
      <c r="BR29" s="51">
        <v>36892</v>
      </c>
      <c r="BS29" s="43">
        <v>920</v>
      </c>
      <c r="BT29" s="50"/>
      <c r="BZ29" s="48"/>
      <c r="CD29" s="50"/>
      <c r="CE29" s="48"/>
      <c r="CI29" s="50"/>
    </row>
    <row r="30" spans="1:87" s="43" customFormat="1" x14ac:dyDescent="0.2">
      <c r="A30" s="59"/>
      <c r="B30" s="43" t="s">
        <v>79</v>
      </c>
      <c r="C30" s="43" t="s">
        <v>121</v>
      </c>
      <c r="D30" s="279">
        <f t="shared" si="1"/>
        <v>6120</v>
      </c>
      <c r="E30" s="400"/>
      <c r="F30" s="400"/>
      <c r="G30" s="400"/>
      <c r="H30" s="55"/>
      <c r="I30" s="62"/>
      <c r="J30" s="62"/>
      <c r="K30" s="55"/>
      <c r="L30" s="82"/>
      <c r="R30" s="88">
        <v>503694</v>
      </c>
      <c r="S30" s="49">
        <v>43861</v>
      </c>
      <c r="T30" s="49">
        <v>43894</v>
      </c>
      <c r="U30" s="43">
        <v>9040</v>
      </c>
      <c r="V30" s="89"/>
      <c r="AA30" s="136"/>
      <c r="AG30" s="48"/>
      <c r="AK30" s="50"/>
      <c r="AQ30" s="88"/>
      <c r="AR30" s="49"/>
      <c r="AS30" s="49"/>
      <c r="AU30" s="89"/>
      <c r="AW30" s="51"/>
      <c r="AX30" s="51"/>
      <c r="AZ30" s="50"/>
      <c r="BB30" s="51">
        <v>36130</v>
      </c>
      <c r="BC30" s="51">
        <v>36161</v>
      </c>
      <c r="BD30" s="43">
        <v>3820</v>
      </c>
      <c r="BF30" s="48"/>
      <c r="BJ30" s="50"/>
      <c r="BP30" s="48"/>
      <c r="BQ30" s="51">
        <v>36861</v>
      </c>
      <c r="BR30" s="51">
        <v>36892</v>
      </c>
      <c r="BS30" s="43">
        <v>5500</v>
      </c>
      <c r="BT30" s="50"/>
      <c r="BZ30" s="48"/>
      <c r="CD30" s="50"/>
      <c r="CE30" s="48"/>
      <c r="CI30" s="50"/>
    </row>
    <row r="31" spans="1:87" s="43" customFormat="1" x14ac:dyDescent="0.2">
      <c r="A31" s="59"/>
      <c r="B31" s="43" t="s">
        <v>79</v>
      </c>
      <c r="C31" s="43" t="s">
        <v>122</v>
      </c>
      <c r="D31" s="279">
        <f t="shared" si="1"/>
        <v>9845</v>
      </c>
      <c r="E31" s="400"/>
      <c r="F31" s="400"/>
      <c r="G31" s="400"/>
      <c r="H31" s="55"/>
      <c r="I31" s="62"/>
      <c r="J31" s="62"/>
      <c r="K31" s="55"/>
      <c r="L31" s="82"/>
      <c r="R31" s="88"/>
      <c r="V31" s="89"/>
      <c r="AA31" s="136"/>
      <c r="AG31" s="48"/>
      <c r="AK31" s="50"/>
      <c r="AQ31" s="88"/>
      <c r="AR31" s="49"/>
      <c r="AS31" s="49"/>
      <c r="AU31" s="89"/>
      <c r="AW31" s="51"/>
      <c r="AX31" s="51"/>
      <c r="AZ31" s="50"/>
      <c r="BF31" s="48"/>
      <c r="BG31" s="51">
        <v>36373</v>
      </c>
      <c r="BH31" s="51">
        <v>36404</v>
      </c>
      <c r="BI31" s="43">
        <v>10730</v>
      </c>
      <c r="BJ31" s="50"/>
      <c r="BP31" s="48"/>
      <c r="BQ31" s="51">
        <v>36861</v>
      </c>
      <c r="BR31" s="51">
        <v>36892</v>
      </c>
      <c r="BS31" s="43">
        <v>8960</v>
      </c>
      <c r="BT31" s="50"/>
      <c r="BZ31" s="48"/>
      <c r="CD31" s="50"/>
      <c r="CE31" s="48"/>
      <c r="CI31" s="50"/>
    </row>
    <row r="32" spans="1:87" s="44" customFormat="1" x14ac:dyDescent="0.2">
      <c r="A32" s="56" t="s">
        <v>200</v>
      </c>
      <c r="B32" s="44" t="s">
        <v>82</v>
      </c>
      <c r="C32" s="78" t="s">
        <v>25</v>
      </c>
      <c r="D32" s="281">
        <f t="shared" si="1"/>
        <v>2783.6666666666665</v>
      </c>
      <c r="E32" s="402">
        <f>MAX(D32:D40)</f>
        <v>3518.3333333333335</v>
      </c>
      <c r="F32" s="402">
        <f>E107/E32</f>
        <v>319.75367124585506</v>
      </c>
      <c r="G32" s="402">
        <f>$E$108/E32</f>
        <v>426.33822832780669</v>
      </c>
      <c r="H32" s="56"/>
      <c r="I32" s="60"/>
      <c r="J32" s="60"/>
      <c r="K32" s="56"/>
      <c r="L32" s="81"/>
      <c r="M32" s="78">
        <v>4091268</v>
      </c>
      <c r="N32" s="108">
        <v>43783</v>
      </c>
      <c r="O32" s="108">
        <v>43816</v>
      </c>
      <c r="P32" s="78">
        <v>190</v>
      </c>
      <c r="Q32" s="78"/>
      <c r="R32" s="90">
        <v>501720</v>
      </c>
      <c r="S32" s="108">
        <v>43863</v>
      </c>
      <c r="T32" s="108">
        <v>43893</v>
      </c>
      <c r="U32" s="78"/>
      <c r="V32" s="91"/>
      <c r="W32" s="78">
        <v>4104823</v>
      </c>
      <c r="X32" s="108">
        <v>44316</v>
      </c>
      <c r="Y32" s="108">
        <v>44358</v>
      </c>
      <c r="Z32" s="78">
        <v>1600</v>
      </c>
      <c r="AA32" s="137"/>
      <c r="AB32" s="78"/>
      <c r="AC32" s="78"/>
      <c r="AD32" s="78"/>
      <c r="AE32" s="78"/>
      <c r="AF32" s="78"/>
      <c r="AG32" s="121"/>
      <c r="AH32" s="78"/>
      <c r="AI32" s="78"/>
      <c r="AJ32" s="78"/>
      <c r="AK32" s="120"/>
      <c r="AL32" s="78"/>
      <c r="AM32" s="78"/>
      <c r="AN32" s="78"/>
      <c r="AO32" s="78"/>
      <c r="AP32" s="78"/>
      <c r="AQ32" s="86"/>
      <c r="AR32" s="46">
        <v>42975</v>
      </c>
      <c r="AS32" s="46">
        <v>43003</v>
      </c>
      <c r="AT32" s="44">
        <v>4882</v>
      </c>
      <c r="AU32" s="87"/>
      <c r="AW32" s="52"/>
      <c r="AX32" s="52"/>
      <c r="AZ32" s="47"/>
      <c r="BF32" s="45"/>
      <c r="BJ32" s="47"/>
      <c r="BP32" s="45"/>
      <c r="BT32" s="47"/>
      <c r="BV32" s="52">
        <v>39326</v>
      </c>
      <c r="BW32" s="52">
        <v>39356</v>
      </c>
      <c r="BX32" s="44">
        <v>4370</v>
      </c>
      <c r="BZ32" s="45"/>
      <c r="CA32" s="52">
        <v>39661</v>
      </c>
      <c r="CB32" s="52">
        <v>39661</v>
      </c>
      <c r="CC32" s="44">
        <v>5330</v>
      </c>
      <c r="CD32" s="47"/>
      <c r="CE32" s="45"/>
      <c r="CF32" s="52">
        <v>39753</v>
      </c>
      <c r="CG32" s="52">
        <v>39753</v>
      </c>
      <c r="CH32" s="44">
        <v>330</v>
      </c>
      <c r="CI32" s="47"/>
    </row>
    <row r="33" spans="1:87" s="44" customFormat="1" x14ac:dyDescent="0.2">
      <c r="A33" s="56"/>
      <c r="B33" s="44" t="s">
        <v>82</v>
      </c>
      <c r="C33" s="44" t="s">
        <v>83</v>
      </c>
      <c r="D33" s="280">
        <f t="shared" si="1"/>
        <v>3518.3333333333335</v>
      </c>
      <c r="E33" s="402"/>
      <c r="F33" s="402"/>
      <c r="G33" s="402"/>
      <c r="H33" s="56"/>
      <c r="I33" s="60"/>
      <c r="J33" s="60"/>
      <c r="K33" s="56"/>
      <c r="L33" s="81"/>
      <c r="R33" s="86"/>
      <c r="V33" s="87"/>
      <c r="AA33" s="135"/>
      <c r="AG33" s="45"/>
      <c r="AK33" s="47"/>
      <c r="AQ33" s="86"/>
      <c r="AR33" s="46">
        <v>42975</v>
      </c>
      <c r="AS33" s="46">
        <v>43003</v>
      </c>
      <c r="AT33" s="44">
        <v>5655</v>
      </c>
      <c r="AU33" s="87"/>
      <c r="AW33" s="52"/>
      <c r="AX33" s="52"/>
      <c r="AZ33" s="47"/>
      <c r="BB33" s="52">
        <v>36130</v>
      </c>
      <c r="BC33" s="52">
        <v>36161</v>
      </c>
      <c r="BD33" s="44">
        <v>700</v>
      </c>
      <c r="BF33" s="45"/>
      <c r="BJ33" s="47"/>
      <c r="BL33" s="52"/>
      <c r="BM33" s="52"/>
      <c r="BP33" s="45"/>
      <c r="BT33" s="47"/>
      <c r="BV33" s="52">
        <v>39326</v>
      </c>
      <c r="BW33" s="52">
        <v>39356</v>
      </c>
      <c r="BX33" s="44">
        <v>4200</v>
      </c>
      <c r="BZ33" s="45"/>
      <c r="CD33" s="47"/>
      <c r="CE33" s="45"/>
      <c r="CI33" s="47"/>
    </row>
    <row r="34" spans="1:87" s="44" customFormat="1" x14ac:dyDescent="0.2">
      <c r="A34" s="56"/>
      <c r="B34" s="44" t="s">
        <v>82</v>
      </c>
      <c r="C34" s="78" t="s">
        <v>105</v>
      </c>
      <c r="D34" s="281">
        <f t="shared" si="1"/>
        <v>1132.2</v>
      </c>
      <c r="E34" s="402"/>
      <c r="F34" s="402"/>
      <c r="G34" s="402"/>
      <c r="H34" s="56">
        <v>501445</v>
      </c>
      <c r="I34" s="60" t="s">
        <v>160</v>
      </c>
      <c r="J34" s="60" t="s">
        <v>161</v>
      </c>
      <c r="K34" s="56">
        <v>2891</v>
      </c>
      <c r="L34" s="81"/>
      <c r="M34" s="78">
        <v>4091215</v>
      </c>
      <c r="N34" s="108">
        <v>43783</v>
      </c>
      <c r="O34" s="108">
        <v>43816</v>
      </c>
      <c r="P34" s="78">
        <v>170</v>
      </c>
      <c r="Q34" s="78"/>
      <c r="R34" s="90">
        <v>500300</v>
      </c>
      <c r="S34" s="108">
        <v>43863</v>
      </c>
      <c r="T34" s="108">
        <v>43893</v>
      </c>
      <c r="U34" s="78"/>
      <c r="V34" s="91"/>
      <c r="W34" s="78">
        <v>4104812</v>
      </c>
      <c r="X34" s="108">
        <v>44316</v>
      </c>
      <c r="Y34" s="108">
        <v>44358</v>
      </c>
      <c r="Z34" s="78">
        <v>1800</v>
      </c>
      <c r="AA34" s="137"/>
      <c r="AB34" s="78"/>
      <c r="AC34" s="78"/>
      <c r="AD34" s="78"/>
      <c r="AE34" s="78"/>
      <c r="AF34" s="78"/>
      <c r="AG34" s="121"/>
      <c r="AH34" s="78"/>
      <c r="AI34" s="78"/>
      <c r="AJ34" s="78"/>
      <c r="AK34" s="120"/>
      <c r="AL34" s="78"/>
      <c r="AM34" s="78"/>
      <c r="AN34" s="78"/>
      <c r="AO34" s="78"/>
      <c r="AP34" s="78"/>
      <c r="AQ34" s="86"/>
      <c r="AR34" s="46"/>
      <c r="AS34" s="46"/>
      <c r="AU34" s="87"/>
      <c r="AV34" s="44">
        <v>8336093</v>
      </c>
      <c r="AW34" s="52"/>
      <c r="AX34" s="52">
        <v>36678</v>
      </c>
      <c r="AY34" s="44">
        <v>400</v>
      </c>
      <c r="AZ34" s="47"/>
      <c r="BF34" s="45"/>
      <c r="BJ34" s="47"/>
      <c r="BL34" s="52">
        <v>36495</v>
      </c>
      <c r="BM34" s="52">
        <v>36526</v>
      </c>
      <c r="BN34" s="44">
        <v>400</v>
      </c>
      <c r="BP34" s="45"/>
      <c r="BT34" s="47"/>
      <c r="BZ34" s="45"/>
      <c r="CD34" s="47"/>
      <c r="CE34" s="45"/>
      <c r="CI34" s="47"/>
    </row>
    <row r="35" spans="1:87" s="44" customFormat="1" x14ac:dyDescent="0.2">
      <c r="A35" s="56"/>
      <c r="B35" s="44" t="s">
        <v>82</v>
      </c>
      <c r="C35" s="44" t="s">
        <v>81</v>
      </c>
      <c r="D35" s="280">
        <f t="shared" si="1"/>
        <v>3011.5</v>
      </c>
      <c r="E35" s="402"/>
      <c r="F35" s="402"/>
      <c r="G35" s="402"/>
      <c r="H35" s="56">
        <v>500165</v>
      </c>
      <c r="I35" s="60" t="s">
        <v>160</v>
      </c>
      <c r="J35" s="60" t="s">
        <v>161</v>
      </c>
      <c r="K35" s="56">
        <v>5523</v>
      </c>
      <c r="L35" s="81"/>
      <c r="R35" s="86"/>
      <c r="V35" s="87"/>
      <c r="AA35" s="135"/>
      <c r="AG35" s="45"/>
      <c r="AK35" s="47"/>
      <c r="AQ35" s="86"/>
      <c r="AR35" s="46"/>
      <c r="AS35" s="46"/>
      <c r="AU35" s="87"/>
      <c r="AW35" s="52"/>
      <c r="AX35" s="52"/>
      <c r="AZ35" s="47"/>
      <c r="BB35" s="52">
        <v>36130</v>
      </c>
      <c r="BC35" s="52">
        <v>36161</v>
      </c>
      <c r="BD35" s="44">
        <v>500</v>
      </c>
      <c r="BF35" s="45"/>
      <c r="BJ35" s="47"/>
      <c r="BL35" s="52"/>
      <c r="BM35" s="52"/>
      <c r="BP35" s="45"/>
      <c r="BT35" s="47"/>
      <c r="BZ35" s="45"/>
      <c r="CD35" s="47"/>
      <c r="CE35" s="45"/>
      <c r="CI35" s="47"/>
    </row>
    <row r="36" spans="1:87" s="44" customFormat="1" x14ac:dyDescent="0.2">
      <c r="A36" s="56"/>
      <c r="B36" s="44" t="s">
        <v>82</v>
      </c>
      <c r="C36" s="78" t="s">
        <v>14</v>
      </c>
      <c r="D36" s="281">
        <f t="shared" si="1"/>
        <v>2556</v>
      </c>
      <c r="E36" s="402"/>
      <c r="F36" s="402"/>
      <c r="G36" s="402"/>
      <c r="H36" s="56">
        <v>500273</v>
      </c>
      <c r="I36" s="60" t="s">
        <v>160</v>
      </c>
      <c r="J36" s="60" t="s">
        <v>161</v>
      </c>
      <c r="K36" s="56">
        <v>5036</v>
      </c>
      <c r="L36" s="81"/>
      <c r="M36" s="78">
        <v>4091231</v>
      </c>
      <c r="N36" s="108">
        <v>43783</v>
      </c>
      <c r="O36" s="108">
        <v>43816</v>
      </c>
      <c r="P36" s="78">
        <v>230</v>
      </c>
      <c r="Q36" s="78"/>
      <c r="R36" s="90"/>
      <c r="S36" s="78"/>
      <c r="T36" s="78"/>
      <c r="U36" s="78"/>
      <c r="V36" s="91"/>
      <c r="W36" s="78">
        <v>4104873</v>
      </c>
      <c r="X36" s="108">
        <v>44316</v>
      </c>
      <c r="Y36" s="108">
        <v>44358</v>
      </c>
      <c r="Z36" s="78">
        <v>1600</v>
      </c>
      <c r="AA36" s="137">
        <v>140</v>
      </c>
      <c r="AB36" s="78"/>
      <c r="AC36" s="78"/>
      <c r="AD36" s="78"/>
      <c r="AE36" s="78"/>
      <c r="AF36" s="78"/>
      <c r="AG36" s="121"/>
      <c r="AH36" s="78"/>
      <c r="AI36" s="78"/>
      <c r="AJ36" s="78"/>
      <c r="AK36" s="120"/>
      <c r="AL36" s="78"/>
      <c r="AM36" s="78"/>
      <c r="AN36" s="78"/>
      <c r="AO36" s="78"/>
      <c r="AP36" s="78"/>
      <c r="AQ36" s="86"/>
      <c r="AR36" s="46"/>
      <c r="AS36" s="46"/>
      <c r="AU36" s="87"/>
      <c r="AW36" s="52"/>
      <c r="AX36" s="52"/>
      <c r="AZ36" s="47"/>
      <c r="BF36" s="45"/>
      <c r="BG36" s="52">
        <v>36373</v>
      </c>
      <c r="BH36" s="52">
        <v>36404</v>
      </c>
      <c r="BI36" s="44">
        <v>3450</v>
      </c>
      <c r="BJ36" s="47"/>
      <c r="BP36" s="45"/>
      <c r="BQ36" s="52">
        <v>36861</v>
      </c>
      <c r="BR36" s="52">
        <v>36892</v>
      </c>
      <c r="BS36" s="44">
        <v>400</v>
      </c>
      <c r="BT36" s="47"/>
      <c r="BV36" s="52">
        <v>39326</v>
      </c>
      <c r="BW36" s="52">
        <v>39356</v>
      </c>
      <c r="BX36" s="44">
        <v>4620</v>
      </c>
      <c r="BZ36" s="45"/>
      <c r="CD36" s="47"/>
      <c r="CE36" s="45"/>
      <c r="CI36" s="47"/>
    </row>
    <row r="37" spans="1:87" s="44" customFormat="1" x14ac:dyDescent="0.2">
      <c r="A37" s="56"/>
      <c r="B37" s="44" t="s">
        <v>82</v>
      </c>
      <c r="C37" s="44" t="s">
        <v>128</v>
      </c>
      <c r="D37" s="280">
        <f t="shared" si="1"/>
        <v>740</v>
      </c>
      <c r="E37" s="402"/>
      <c r="F37" s="402"/>
      <c r="G37" s="402"/>
      <c r="H37" s="56"/>
      <c r="I37" s="60"/>
      <c r="J37" s="60"/>
      <c r="K37" s="56"/>
      <c r="L37" s="81"/>
      <c r="R37" s="86">
        <v>501249</v>
      </c>
      <c r="S37" s="108">
        <v>43863</v>
      </c>
      <c r="T37" s="108">
        <v>43893</v>
      </c>
      <c r="V37" s="87"/>
      <c r="AA37" s="135"/>
      <c r="AG37" s="45"/>
      <c r="AK37" s="47"/>
      <c r="AQ37" s="86"/>
      <c r="AR37" s="46"/>
      <c r="AS37" s="46"/>
      <c r="AU37" s="87"/>
      <c r="AW37" s="52"/>
      <c r="AX37" s="52"/>
      <c r="AZ37" s="47"/>
      <c r="BB37" s="52">
        <v>36130</v>
      </c>
      <c r="BC37" s="52">
        <v>36161</v>
      </c>
      <c r="BD37" s="44">
        <v>30</v>
      </c>
      <c r="BF37" s="45"/>
      <c r="BG37" s="52">
        <v>36373</v>
      </c>
      <c r="BH37" s="52">
        <v>36404</v>
      </c>
      <c r="BI37" s="44">
        <v>1450</v>
      </c>
      <c r="BJ37" s="47"/>
      <c r="BL37" s="52"/>
      <c r="BM37" s="52"/>
      <c r="BP37" s="45"/>
      <c r="BT37" s="47"/>
      <c r="BZ37" s="45"/>
      <c r="CD37" s="47"/>
      <c r="CE37" s="45"/>
      <c r="CI37" s="47"/>
    </row>
    <row r="38" spans="1:87" s="44" customFormat="1" x14ac:dyDescent="0.2">
      <c r="A38" s="56"/>
      <c r="B38" s="44" t="s">
        <v>82</v>
      </c>
      <c r="C38" s="44" t="s">
        <v>129</v>
      </c>
      <c r="D38" s="280">
        <f t="shared" si="1"/>
        <v>2372.5</v>
      </c>
      <c r="E38" s="402"/>
      <c r="F38" s="402"/>
      <c r="G38" s="402"/>
      <c r="H38" s="56"/>
      <c r="I38" s="60"/>
      <c r="J38" s="60"/>
      <c r="K38" s="56"/>
      <c r="L38" s="81"/>
      <c r="R38" s="86"/>
      <c r="V38" s="87"/>
      <c r="AA38" s="135"/>
      <c r="AG38" s="45"/>
      <c r="AK38" s="47"/>
      <c r="AQ38" s="86"/>
      <c r="AR38" s="46"/>
      <c r="AS38" s="46"/>
      <c r="AU38" s="87"/>
      <c r="AW38" s="52"/>
      <c r="AX38" s="52"/>
      <c r="AZ38" s="47"/>
      <c r="BF38" s="45"/>
      <c r="BG38" s="52">
        <v>36373</v>
      </c>
      <c r="BH38" s="52">
        <v>36404</v>
      </c>
      <c r="BI38" s="44">
        <v>1770</v>
      </c>
      <c r="BJ38" s="47"/>
      <c r="BL38" s="52">
        <v>36495</v>
      </c>
      <c r="BM38" s="52">
        <v>36526</v>
      </c>
      <c r="BN38" s="44">
        <v>1085</v>
      </c>
      <c r="BP38" s="45"/>
      <c r="BQ38" s="52">
        <v>36861</v>
      </c>
      <c r="BR38" s="52">
        <v>36892</v>
      </c>
      <c r="BS38" s="44">
        <v>1085</v>
      </c>
      <c r="BT38" s="47"/>
      <c r="BV38" s="52">
        <v>39326</v>
      </c>
      <c r="BW38" s="52">
        <v>39356</v>
      </c>
      <c r="BX38" s="44">
        <v>5550</v>
      </c>
      <c r="BZ38" s="45"/>
      <c r="CD38" s="47"/>
      <c r="CE38" s="45"/>
      <c r="CI38" s="47"/>
    </row>
    <row r="39" spans="1:87" s="44" customFormat="1" x14ac:dyDescent="0.2">
      <c r="A39" s="56"/>
      <c r="B39" s="44" t="s">
        <v>82</v>
      </c>
      <c r="C39" s="44" t="s">
        <v>130</v>
      </c>
      <c r="D39" s="280">
        <f t="shared" si="1"/>
        <v>1500</v>
      </c>
      <c r="E39" s="402"/>
      <c r="F39" s="402"/>
      <c r="G39" s="402"/>
      <c r="H39" s="56"/>
      <c r="I39" s="60"/>
      <c r="J39" s="60"/>
      <c r="K39" s="56"/>
      <c r="L39" s="81"/>
      <c r="R39" s="86"/>
      <c r="V39" s="87"/>
      <c r="AA39" s="135"/>
      <c r="AG39" s="45"/>
      <c r="AK39" s="47"/>
      <c r="AQ39" s="86"/>
      <c r="AR39" s="46"/>
      <c r="AS39" s="46"/>
      <c r="AU39" s="87"/>
      <c r="AW39" s="52"/>
      <c r="AX39" s="52"/>
      <c r="AZ39" s="47"/>
      <c r="BF39" s="45"/>
      <c r="BJ39" s="47"/>
      <c r="BP39" s="45"/>
      <c r="BT39" s="47"/>
      <c r="BV39" s="52">
        <v>39326</v>
      </c>
      <c r="BW39" s="52">
        <v>39356</v>
      </c>
      <c r="BX39" s="44">
        <v>1500</v>
      </c>
      <c r="BZ39" s="45"/>
      <c r="CD39" s="47"/>
      <c r="CE39" s="45"/>
      <c r="CI39" s="47"/>
    </row>
    <row r="40" spans="1:87" s="44" customFormat="1" x14ac:dyDescent="0.2">
      <c r="A40" s="56"/>
      <c r="B40" s="44" t="s">
        <v>82</v>
      </c>
      <c r="C40" s="78" t="s">
        <v>159</v>
      </c>
      <c r="D40" s="281">
        <f t="shared" si="1"/>
        <v>2469.3333333333335</v>
      </c>
      <c r="E40" s="402"/>
      <c r="F40" s="402"/>
      <c r="G40" s="402"/>
      <c r="H40" s="56">
        <v>500853</v>
      </c>
      <c r="I40" s="60" t="s">
        <v>160</v>
      </c>
      <c r="J40" s="60" t="s">
        <v>161</v>
      </c>
      <c r="K40" s="56">
        <v>6828</v>
      </c>
      <c r="L40" s="81"/>
      <c r="M40" s="78">
        <v>4091240</v>
      </c>
      <c r="N40" s="108">
        <v>43783</v>
      </c>
      <c r="O40" s="108">
        <v>43816</v>
      </c>
      <c r="P40" s="78">
        <v>40</v>
      </c>
      <c r="Q40" s="78"/>
      <c r="R40" s="90">
        <v>501658</v>
      </c>
      <c r="S40" s="108">
        <v>43863</v>
      </c>
      <c r="T40" s="108">
        <v>43893</v>
      </c>
      <c r="U40" s="78"/>
      <c r="V40" s="91"/>
      <c r="W40" s="78">
        <v>4104879</v>
      </c>
      <c r="X40" s="108">
        <v>44316</v>
      </c>
      <c r="Y40" s="108">
        <v>44358</v>
      </c>
      <c r="Z40" s="78">
        <v>540</v>
      </c>
      <c r="AA40" s="137"/>
      <c r="AB40" s="78"/>
      <c r="AC40" s="78"/>
      <c r="AD40" s="78"/>
      <c r="AE40" s="78"/>
      <c r="AF40" s="78"/>
      <c r="AG40" s="121"/>
      <c r="AH40" s="78"/>
      <c r="AI40" s="78"/>
      <c r="AJ40" s="78"/>
      <c r="AK40" s="120"/>
      <c r="AL40" s="78"/>
      <c r="AM40" s="78"/>
      <c r="AN40" s="78"/>
      <c r="AO40" s="78"/>
      <c r="AP40" s="78"/>
      <c r="AQ40" s="86"/>
      <c r="AR40" s="46"/>
      <c r="AS40" s="46"/>
      <c r="AU40" s="87"/>
      <c r="AW40" s="52"/>
      <c r="AX40" s="52"/>
      <c r="AZ40" s="47"/>
      <c r="BF40" s="45"/>
      <c r="BJ40" s="47"/>
      <c r="BP40" s="45"/>
      <c r="BT40" s="47"/>
      <c r="BV40" s="52"/>
      <c r="BW40" s="52"/>
      <c r="BZ40" s="45"/>
      <c r="CD40" s="47"/>
      <c r="CE40" s="45"/>
      <c r="CI40" s="47"/>
    </row>
    <row r="41" spans="1:87" s="43" customFormat="1" x14ac:dyDescent="0.2">
      <c r="A41" s="59" t="s">
        <v>200</v>
      </c>
      <c r="B41" s="43" t="s">
        <v>84</v>
      </c>
      <c r="C41" s="79" t="s">
        <v>81</v>
      </c>
      <c r="D41" s="282">
        <f t="shared" si="1"/>
        <v>321</v>
      </c>
      <c r="E41" s="400">
        <f>MAX(D41:D44)</f>
        <v>1030</v>
      </c>
      <c r="F41" s="400">
        <f>E107/E41</f>
        <v>1092.2330097087379</v>
      </c>
      <c r="G41" s="400">
        <f>$E$108/E41</f>
        <v>1456.3106796116506</v>
      </c>
      <c r="H41" s="59">
        <v>500165</v>
      </c>
      <c r="I41" s="61" t="s">
        <v>162</v>
      </c>
      <c r="J41" s="61" t="s">
        <v>163</v>
      </c>
      <c r="K41" s="59">
        <v>563</v>
      </c>
      <c r="L41" s="83"/>
      <c r="M41" s="79">
        <v>4091255</v>
      </c>
      <c r="N41" s="109">
        <v>43783</v>
      </c>
      <c r="O41" s="109">
        <v>43816</v>
      </c>
      <c r="P41" s="79">
        <v>96</v>
      </c>
      <c r="Q41" s="79"/>
      <c r="R41" s="92">
        <v>502192</v>
      </c>
      <c r="S41" s="109">
        <v>43867</v>
      </c>
      <c r="T41" s="109">
        <v>43895</v>
      </c>
      <c r="U41" s="79"/>
      <c r="V41" s="93"/>
      <c r="W41" s="79">
        <v>4103581</v>
      </c>
      <c r="X41" s="109">
        <v>44313</v>
      </c>
      <c r="Y41" s="109">
        <v>44358</v>
      </c>
      <c r="Z41" s="79">
        <v>240</v>
      </c>
      <c r="AA41" s="138"/>
      <c r="AB41" s="79"/>
      <c r="AC41" s="79"/>
      <c r="AD41" s="79"/>
      <c r="AE41" s="79"/>
      <c r="AF41" s="79"/>
      <c r="AG41" s="115"/>
      <c r="AH41" s="79"/>
      <c r="AI41" s="79"/>
      <c r="AJ41" s="79"/>
      <c r="AK41" s="114"/>
      <c r="AL41" s="79"/>
      <c r="AM41" s="79"/>
      <c r="AN41" s="79"/>
      <c r="AO41" s="79"/>
      <c r="AP41" s="79"/>
      <c r="AQ41" s="88"/>
      <c r="AR41" s="49">
        <v>42944</v>
      </c>
      <c r="AS41" s="49">
        <v>43003</v>
      </c>
      <c r="AT41" s="43">
        <v>385</v>
      </c>
      <c r="AU41" s="89"/>
      <c r="AW41" s="51"/>
      <c r="AX41" s="51"/>
      <c r="AZ41" s="50"/>
      <c r="BF41" s="48"/>
      <c r="BJ41" s="50"/>
      <c r="BP41" s="48"/>
      <c r="BT41" s="50"/>
      <c r="BZ41" s="48"/>
      <c r="CD41" s="50"/>
      <c r="CE41" s="48"/>
      <c r="CI41" s="50"/>
    </row>
    <row r="42" spans="1:87" s="43" customFormat="1" x14ac:dyDescent="0.2">
      <c r="A42" s="59"/>
      <c r="B42" s="43" t="s">
        <v>84</v>
      </c>
      <c r="C42" s="79" t="s">
        <v>223</v>
      </c>
      <c r="D42" s="282">
        <f t="shared" si="1"/>
        <v>1030</v>
      </c>
      <c r="E42" s="400"/>
      <c r="F42" s="400"/>
      <c r="G42" s="400"/>
      <c r="H42" s="59">
        <v>503344</v>
      </c>
      <c r="I42" s="61" t="s">
        <v>162</v>
      </c>
      <c r="J42" s="61" t="s">
        <v>163</v>
      </c>
      <c r="K42" s="59">
        <v>2971</v>
      </c>
      <c r="L42" s="83"/>
      <c r="M42" s="79">
        <v>4091294</v>
      </c>
      <c r="N42" s="109">
        <v>43783</v>
      </c>
      <c r="O42" s="109">
        <v>43816</v>
      </c>
      <c r="P42" s="79">
        <v>190</v>
      </c>
      <c r="Q42" s="79"/>
      <c r="R42" s="92">
        <v>501226</v>
      </c>
      <c r="S42" s="109">
        <v>43867</v>
      </c>
      <c r="T42" s="109">
        <v>43895</v>
      </c>
      <c r="U42" s="79"/>
      <c r="V42" s="93"/>
      <c r="W42" s="79">
        <v>4103542</v>
      </c>
      <c r="X42" s="109">
        <v>44313</v>
      </c>
      <c r="Y42" s="109">
        <v>44358</v>
      </c>
      <c r="Z42" s="79">
        <v>470</v>
      </c>
      <c r="AA42" s="138">
        <v>539</v>
      </c>
      <c r="AB42" s="79"/>
      <c r="AC42" s="79"/>
      <c r="AD42" s="79"/>
      <c r="AE42" s="79"/>
      <c r="AF42" s="79"/>
      <c r="AG42" s="115"/>
      <c r="AH42" s="79"/>
      <c r="AI42" s="79"/>
      <c r="AJ42" s="79"/>
      <c r="AK42" s="114"/>
      <c r="AL42" s="79"/>
      <c r="AM42" s="79"/>
      <c r="AN42" s="79"/>
      <c r="AO42" s="79"/>
      <c r="AP42" s="79"/>
      <c r="AQ42" s="88"/>
      <c r="AR42" s="49">
        <v>42944</v>
      </c>
      <c r="AS42" s="49">
        <v>43003</v>
      </c>
      <c r="AT42" s="43">
        <v>489</v>
      </c>
      <c r="AU42" s="89"/>
      <c r="AW42" s="51"/>
      <c r="AX42" s="51"/>
      <c r="AZ42" s="50"/>
      <c r="BF42" s="48"/>
      <c r="BJ42" s="50"/>
      <c r="BP42" s="48"/>
      <c r="BT42" s="50"/>
      <c r="BZ42" s="48"/>
      <c r="CD42" s="50"/>
      <c r="CE42" s="48"/>
      <c r="CI42" s="50"/>
    </row>
    <row r="43" spans="1:87" s="43" customFormat="1" x14ac:dyDescent="0.2">
      <c r="A43" s="59"/>
      <c r="B43" s="43" t="s">
        <v>84</v>
      </c>
      <c r="C43" s="43" t="s">
        <v>25</v>
      </c>
      <c r="D43" s="279">
        <f t="shared" si="1"/>
        <v>388.66666666666669</v>
      </c>
      <c r="E43" s="400"/>
      <c r="F43" s="400"/>
      <c r="G43" s="400"/>
      <c r="H43" s="59"/>
      <c r="I43" s="61"/>
      <c r="J43" s="61"/>
      <c r="K43" s="59"/>
      <c r="L43" s="83"/>
      <c r="R43" s="88"/>
      <c r="V43" s="89"/>
      <c r="AA43" s="136"/>
      <c r="AG43" s="48"/>
      <c r="AK43" s="50"/>
      <c r="AQ43" s="88"/>
      <c r="AR43" s="49"/>
      <c r="AS43" s="49"/>
      <c r="AU43" s="89"/>
      <c r="AV43" s="43">
        <v>8336052</v>
      </c>
      <c r="AW43" s="51"/>
      <c r="AX43" s="51">
        <v>36678</v>
      </c>
      <c r="AY43" s="43">
        <v>553</v>
      </c>
      <c r="AZ43" s="50"/>
      <c r="BB43" s="51">
        <v>36130</v>
      </c>
      <c r="BC43" s="51">
        <v>36161</v>
      </c>
      <c r="BD43" s="43">
        <v>60</v>
      </c>
      <c r="BF43" s="48"/>
      <c r="BJ43" s="50"/>
      <c r="BL43" s="51">
        <v>36495</v>
      </c>
      <c r="BM43" s="51">
        <v>36526</v>
      </c>
      <c r="BN43" s="43">
        <v>553</v>
      </c>
      <c r="BP43" s="48"/>
      <c r="BT43" s="50"/>
      <c r="BZ43" s="48"/>
      <c r="CD43" s="50"/>
      <c r="CE43" s="48"/>
      <c r="CI43" s="50"/>
    </row>
    <row r="44" spans="1:87" s="43" customFormat="1" x14ac:dyDescent="0.2">
      <c r="A44" s="59"/>
      <c r="B44" s="43" t="s">
        <v>84</v>
      </c>
      <c r="C44" s="43" t="s">
        <v>124</v>
      </c>
      <c r="D44" s="279">
        <f t="shared" si="1"/>
        <v>460</v>
      </c>
      <c r="E44" s="400"/>
      <c r="F44" s="400"/>
      <c r="G44" s="400"/>
      <c r="H44" s="59"/>
      <c r="I44" s="61"/>
      <c r="J44" s="61"/>
      <c r="K44" s="59"/>
      <c r="L44" s="83"/>
      <c r="R44" s="88"/>
      <c r="V44" s="89"/>
      <c r="AA44" s="136"/>
      <c r="AG44" s="48"/>
      <c r="AK44" s="50"/>
      <c r="AQ44" s="88"/>
      <c r="AR44" s="49"/>
      <c r="AS44" s="49"/>
      <c r="AU44" s="89"/>
      <c r="AW44" s="51"/>
      <c r="AX44" s="51"/>
      <c r="AZ44" s="50"/>
      <c r="BB44" s="51">
        <v>36130</v>
      </c>
      <c r="BC44" s="51">
        <v>36161</v>
      </c>
      <c r="BD44" s="43">
        <v>460</v>
      </c>
      <c r="BF44" s="48"/>
      <c r="BJ44" s="50"/>
      <c r="BP44" s="48"/>
      <c r="BT44" s="50"/>
      <c r="BZ44" s="48"/>
      <c r="CD44" s="50"/>
      <c r="CE44" s="48"/>
      <c r="CI44" s="50"/>
    </row>
    <row r="45" spans="1:87" s="44" customFormat="1" x14ac:dyDescent="0.2">
      <c r="A45" s="56" t="s">
        <v>200</v>
      </c>
      <c r="B45" s="44" t="s">
        <v>85</v>
      </c>
      <c r="C45" s="57" t="s">
        <v>164</v>
      </c>
      <c r="D45" s="283">
        <f t="shared" si="1"/>
        <v>6976.666666666667</v>
      </c>
      <c r="E45" s="402">
        <f>MAX(D45:D46)</f>
        <v>13112</v>
      </c>
      <c r="F45" s="402">
        <f>E107/E45</f>
        <v>85.799267846247716</v>
      </c>
      <c r="G45" s="402">
        <f>$E$108/E45</f>
        <v>114.39902379499695</v>
      </c>
      <c r="H45" s="54">
        <v>500652</v>
      </c>
      <c r="I45" s="63" t="s">
        <v>162</v>
      </c>
      <c r="J45" s="63" t="s">
        <v>163</v>
      </c>
      <c r="K45" s="54">
        <v>18680</v>
      </c>
      <c r="L45" s="81"/>
      <c r="M45" s="57"/>
      <c r="N45" s="57"/>
      <c r="O45" s="57"/>
      <c r="P45" s="57"/>
      <c r="Q45" s="57"/>
      <c r="R45" s="94"/>
      <c r="S45" s="57"/>
      <c r="T45" s="57"/>
      <c r="U45" s="57"/>
      <c r="V45" s="95"/>
      <c r="W45" s="132">
        <v>4104865</v>
      </c>
      <c r="X45" s="133">
        <v>44313</v>
      </c>
      <c r="Y45" s="133">
        <v>44358</v>
      </c>
      <c r="Z45" s="132">
        <v>1600</v>
      </c>
      <c r="AA45" s="139"/>
      <c r="AB45" s="132">
        <v>4106543</v>
      </c>
      <c r="AC45" s="133">
        <v>44474</v>
      </c>
      <c r="AD45" s="133">
        <v>44512</v>
      </c>
      <c r="AE45" s="132">
        <v>650</v>
      </c>
      <c r="AF45" s="132"/>
      <c r="AG45" s="253"/>
      <c r="AH45" s="132"/>
      <c r="AI45" s="132"/>
      <c r="AJ45" s="132"/>
      <c r="AK45" s="142"/>
      <c r="AL45" s="132"/>
      <c r="AM45" s="132"/>
      <c r="AN45" s="132"/>
      <c r="AO45" s="132"/>
      <c r="AP45" s="132"/>
      <c r="AQ45" s="86"/>
      <c r="AU45" s="87"/>
      <c r="AW45" s="52"/>
      <c r="AX45" s="52"/>
      <c r="AZ45" s="47"/>
      <c r="BF45" s="45"/>
      <c r="BJ45" s="47"/>
      <c r="BP45" s="45"/>
      <c r="BT45" s="47"/>
      <c r="BZ45" s="45"/>
      <c r="CD45" s="47"/>
      <c r="CE45" s="45"/>
      <c r="CI45" s="47"/>
    </row>
    <row r="46" spans="1:87" s="44" customFormat="1" x14ac:dyDescent="0.2">
      <c r="A46" s="56"/>
      <c r="B46" s="44" t="s">
        <v>85</v>
      </c>
      <c r="C46" s="57" t="s">
        <v>165</v>
      </c>
      <c r="D46" s="283">
        <f t="shared" si="1"/>
        <v>13112</v>
      </c>
      <c r="E46" s="402"/>
      <c r="F46" s="402"/>
      <c r="G46" s="402"/>
      <c r="H46" s="54">
        <v>502217</v>
      </c>
      <c r="I46" s="63" t="s">
        <v>162</v>
      </c>
      <c r="J46" s="63" t="s">
        <v>163</v>
      </c>
      <c r="K46" s="56">
        <v>22224</v>
      </c>
      <c r="L46" s="81"/>
      <c r="M46" s="57"/>
      <c r="N46" s="57"/>
      <c r="O46" s="57"/>
      <c r="P46" s="57"/>
      <c r="Q46" s="57"/>
      <c r="R46" s="94"/>
      <c r="S46" s="57"/>
      <c r="T46" s="57"/>
      <c r="U46" s="57"/>
      <c r="V46" s="95"/>
      <c r="W46" s="132">
        <v>4104826</v>
      </c>
      <c r="X46" s="133">
        <v>44313</v>
      </c>
      <c r="Y46" s="133">
        <v>44358</v>
      </c>
      <c r="Z46" s="132">
        <v>4000</v>
      </c>
      <c r="AA46" s="139">
        <v>63</v>
      </c>
      <c r="AB46" s="132"/>
      <c r="AC46" s="132"/>
      <c r="AD46" s="132"/>
      <c r="AE46" s="132"/>
      <c r="AF46" s="132"/>
      <c r="AG46" s="253"/>
      <c r="AH46" s="132"/>
      <c r="AI46" s="132"/>
      <c r="AJ46" s="132"/>
      <c r="AK46" s="142"/>
      <c r="AL46" s="132"/>
      <c r="AM46" s="132"/>
      <c r="AN46" s="132"/>
      <c r="AO46" s="132"/>
      <c r="AP46" s="132"/>
      <c r="AQ46" s="86"/>
      <c r="AU46" s="87"/>
      <c r="AW46" s="52"/>
      <c r="AX46" s="52"/>
      <c r="AZ46" s="47"/>
      <c r="BF46" s="45"/>
      <c r="BJ46" s="47"/>
      <c r="BP46" s="45"/>
      <c r="BT46" s="47"/>
      <c r="BZ46" s="45"/>
      <c r="CD46" s="47"/>
      <c r="CE46" s="45"/>
      <c r="CI46" s="47"/>
    </row>
    <row r="47" spans="1:87" s="43" customFormat="1" x14ac:dyDescent="0.2">
      <c r="A47" s="59" t="s">
        <v>200</v>
      </c>
      <c r="B47" s="43" t="s">
        <v>86</v>
      </c>
      <c r="C47" s="43" t="s">
        <v>87</v>
      </c>
      <c r="D47" s="279">
        <f t="shared" si="1"/>
        <v>377</v>
      </c>
      <c r="E47" s="400">
        <f>MAX(D47:D49)</f>
        <v>377</v>
      </c>
      <c r="F47" s="400">
        <f>E107/E47</f>
        <v>2984.0848806366048</v>
      </c>
      <c r="G47" s="400">
        <f>$E$108/E47</f>
        <v>3978.7798408488065</v>
      </c>
      <c r="H47" s="59"/>
      <c r="I47" s="61"/>
      <c r="J47" s="61"/>
      <c r="K47" s="59"/>
      <c r="L47" s="83"/>
      <c r="R47" s="88"/>
      <c r="V47" s="89"/>
      <c r="AA47" s="136"/>
      <c r="AG47" s="48"/>
      <c r="AK47" s="50"/>
      <c r="AQ47" s="88"/>
      <c r="AR47" s="49">
        <v>42978</v>
      </c>
      <c r="AS47" s="49">
        <v>43003</v>
      </c>
      <c r="AT47" s="43">
        <v>377</v>
      </c>
      <c r="AU47" s="89"/>
      <c r="AW47" s="51"/>
      <c r="AX47" s="51"/>
      <c r="AZ47" s="50"/>
      <c r="BF47" s="48"/>
      <c r="BJ47" s="50"/>
      <c r="BP47" s="48"/>
      <c r="BT47" s="50"/>
      <c r="BZ47" s="48"/>
      <c r="CD47" s="50"/>
      <c r="CE47" s="48"/>
      <c r="CI47" s="50"/>
    </row>
    <row r="48" spans="1:87" s="43" customFormat="1" x14ac:dyDescent="0.2">
      <c r="A48" s="59"/>
      <c r="B48" s="43" t="s">
        <v>86</v>
      </c>
      <c r="C48" s="43" t="s">
        <v>149</v>
      </c>
      <c r="D48" s="279">
        <f t="shared" si="1"/>
        <v>50</v>
      </c>
      <c r="E48" s="400"/>
      <c r="F48" s="400"/>
      <c r="G48" s="400"/>
      <c r="H48" s="59"/>
      <c r="I48" s="61"/>
      <c r="J48" s="61"/>
      <c r="K48" s="59"/>
      <c r="L48" s="83"/>
      <c r="R48" s="88"/>
      <c r="V48" s="89"/>
      <c r="AA48" s="136"/>
      <c r="AG48" s="48"/>
      <c r="AK48" s="50"/>
      <c r="AQ48" s="88"/>
      <c r="AR48" s="49"/>
      <c r="AS48" s="49"/>
      <c r="AU48" s="89"/>
      <c r="AW48" s="51"/>
      <c r="AX48" s="51"/>
      <c r="AZ48" s="50"/>
      <c r="BB48" s="51">
        <v>36130</v>
      </c>
      <c r="BC48" s="51">
        <v>36161</v>
      </c>
      <c r="BD48" s="43">
        <v>50</v>
      </c>
      <c r="BF48" s="48"/>
      <c r="BJ48" s="50"/>
      <c r="BP48" s="48"/>
      <c r="BT48" s="50"/>
      <c r="BZ48" s="48"/>
      <c r="CD48" s="50"/>
      <c r="CE48" s="48"/>
      <c r="CI48" s="50"/>
    </row>
    <row r="49" spans="1:87" s="43" customFormat="1" x14ac:dyDescent="0.2">
      <c r="A49" s="59"/>
      <c r="B49" s="43" t="s">
        <v>86</v>
      </c>
      <c r="C49" s="43" t="s">
        <v>166</v>
      </c>
      <c r="D49" s="279">
        <f t="shared" si="1"/>
        <v>105.25</v>
      </c>
      <c r="E49" s="400"/>
      <c r="F49" s="400"/>
      <c r="G49" s="400"/>
      <c r="H49" s="124">
        <v>501694</v>
      </c>
      <c r="I49" s="49" t="s">
        <v>162</v>
      </c>
      <c r="J49" s="49" t="s">
        <v>167</v>
      </c>
      <c r="K49" s="59">
        <v>152</v>
      </c>
      <c r="L49" s="83"/>
      <c r="R49" s="88">
        <v>500960</v>
      </c>
      <c r="S49" s="49">
        <v>43867</v>
      </c>
      <c r="T49" s="49">
        <v>43895</v>
      </c>
      <c r="U49" s="43">
        <v>135</v>
      </c>
      <c r="V49" s="89"/>
      <c r="W49" s="43">
        <v>4104898</v>
      </c>
      <c r="X49" s="49">
        <v>44313</v>
      </c>
      <c r="Y49" s="49">
        <v>44358</v>
      </c>
      <c r="Z49" s="43">
        <v>43</v>
      </c>
      <c r="AA49" s="136"/>
      <c r="AB49" s="43">
        <v>4106562</v>
      </c>
      <c r="AC49" s="140">
        <v>44474</v>
      </c>
      <c r="AD49" s="140">
        <v>44512</v>
      </c>
      <c r="AE49" s="43">
        <v>91</v>
      </c>
      <c r="AG49" s="48"/>
      <c r="AK49" s="50"/>
      <c r="AQ49" s="88"/>
      <c r="AR49" s="49"/>
      <c r="AS49" s="49"/>
      <c r="AU49" s="89"/>
      <c r="AW49" s="51"/>
      <c r="AX49" s="51"/>
      <c r="AZ49" s="50"/>
      <c r="BB49" s="51"/>
      <c r="BC49" s="51"/>
      <c r="BF49" s="48"/>
      <c r="BJ49" s="50"/>
      <c r="BP49" s="48"/>
      <c r="BT49" s="50"/>
      <c r="BZ49" s="48"/>
      <c r="CD49" s="50"/>
      <c r="CE49" s="48"/>
      <c r="CI49" s="50"/>
    </row>
    <row r="50" spans="1:87" s="44" customFormat="1" x14ac:dyDescent="0.2">
      <c r="A50" s="56" t="s">
        <v>200</v>
      </c>
      <c r="B50" s="44" t="s">
        <v>88</v>
      </c>
      <c r="C50" s="44" t="s">
        <v>89</v>
      </c>
      <c r="D50" s="280">
        <f t="shared" si="1"/>
        <v>347</v>
      </c>
      <c r="E50" s="402">
        <f>MAX(D50:D52)</f>
        <v>347</v>
      </c>
      <c r="F50" s="402">
        <f>E107/E50</f>
        <v>3242.0749279538904</v>
      </c>
      <c r="G50" s="402">
        <f>$E$108/E50</f>
        <v>4322.7665706051876</v>
      </c>
      <c r="H50" s="56"/>
      <c r="I50" s="56"/>
      <c r="J50" s="56"/>
      <c r="K50" s="56"/>
      <c r="L50" s="81"/>
      <c r="R50" s="86"/>
      <c r="V50" s="87"/>
      <c r="AA50" s="135"/>
      <c r="AG50" s="45"/>
      <c r="AK50" s="47"/>
      <c r="AQ50" s="86"/>
      <c r="AR50" s="46">
        <v>42978</v>
      </c>
      <c r="AS50" s="46">
        <v>43003</v>
      </c>
      <c r="AT50" s="44">
        <v>347</v>
      </c>
      <c r="AU50" s="87"/>
      <c r="AW50" s="52"/>
      <c r="AX50" s="52"/>
      <c r="AZ50" s="47"/>
      <c r="BF50" s="45"/>
      <c r="BJ50" s="47"/>
      <c r="BP50" s="45"/>
      <c r="BT50" s="47"/>
      <c r="BZ50" s="45"/>
      <c r="CD50" s="47"/>
      <c r="CE50" s="45"/>
      <c r="CI50" s="47"/>
    </row>
    <row r="51" spans="1:87" s="44" customFormat="1" x14ac:dyDescent="0.2">
      <c r="A51" s="56"/>
      <c r="B51" s="44" t="s">
        <v>88</v>
      </c>
      <c r="C51" s="44" t="s">
        <v>149</v>
      </c>
      <c r="D51" s="280">
        <f t="shared" si="1"/>
        <v>30</v>
      </c>
      <c r="E51" s="402"/>
      <c r="F51" s="402"/>
      <c r="G51" s="402"/>
      <c r="H51" s="56"/>
      <c r="I51" s="56"/>
      <c r="J51" s="56"/>
      <c r="K51" s="56"/>
      <c r="L51" s="81"/>
      <c r="R51" s="86"/>
      <c r="V51" s="87"/>
      <c r="AA51" s="135"/>
      <c r="AG51" s="45"/>
      <c r="AK51" s="47"/>
      <c r="AQ51" s="86"/>
      <c r="AR51" s="46"/>
      <c r="AS51" s="46"/>
      <c r="AU51" s="87"/>
      <c r="AW51" s="52"/>
      <c r="AX51" s="52"/>
      <c r="AZ51" s="47"/>
      <c r="BB51" s="52">
        <v>36130</v>
      </c>
      <c r="BC51" s="52">
        <v>36161</v>
      </c>
      <c r="BD51" s="44">
        <v>30</v>
      </c>
      <c r="BF51" s="45"/>
      <c r="BJ51" s="47"/>
      <c r="BP51" s="45"/>
      <c r="BT51" s="47"/>
      <c r="BZ51" s="45"/>
      <c r="CD51" s="47"/>
      <c r="CE51" s="45"/>
      <c r="CI51" s="47"/>
    </row>
    <row r="52" spans="1:87" s="44" customFormat="1" x14ac:dyDescent="0.2">
      <c r="A52" s="56"/>
      <c r="B52" s="44" t="s">
        <v>88</v>
      </c>
      <c r="C52" s="44" t="s">
        <v>168</v>
      </c>
      <c r="D52" s="280">
        <f t="shared" ref="D52:D83" si="2">AVERAGE(K52,P52,U52,Z52,AT52,AY52,BD52,BI52,BN52,BS52,BX52,CC52,CH52,AE52,AJ52,AO52)</f>
        <v>77.75</v>
      </c>
      <c r="E52" s="402"/>
      <c r="F52" s="402"/>
      <c r="G52" s="402"/>
      <c r="H52" s="56">
        <v>501115</v>
      </c>
      <c r="I52" s="60">
        <v>43635</v>
      </c>
      <c r="J52" s="60">
        <v>43671</v>
      </c>
      <c r="K52" s="56">
        <v>92</v>
      </c>
      <c r="L52" s="81"/>
      <c r="R52" s="86">
        <v>501777</v>
      </c>
      <c r="S52" s="46">
        <v>43867</v>
      </c>
      <c r="T52" s="46">
        <v>43895</v>
      </c>
      <c r="U52" s="44">
        <v>117</v>
      </c>
      <c r="V52" s="87"/>
      <c r="W52" s="44">
        <v>4103525</v>
      </c>
      <c r="X52" s="46">
        <v>44313</v>
      </c>
      <c r="Y52" s="46">
        <v>44358</v>
      </c>
      <c r="Z52" s="44">
        <v>33</v>
      </c>
      <c r="AA52" s="135"/>
      <c r="AB52" s="44">
        <v>4106587</v>
      </c>
      <c r="AC52" s="133">
        <v>44474</v>
      </c>
      <c r="AD52" s="133">
        <v>44512</v>
      </c>
      <c r="AE52" s="44">
        <v>69</v>
      </c>
      <c r="AG52" s="45"/>
      <c r="AK52" s="47"/>
      <c r="AQ52" s="86"/>
      <c r="AR52" s="46"/>
      <c r="AS52" s="46"/>
      <c r="AU52" s="87"/>
      <c r="AW52" s="52"/>
      <c r="AX52" s="52"/>
      <c r="AZ52" s="47"/>
      <c r="BB52" s="52"/>
      <c r="BC52" s="52"/>
      <c r="BF52" s="45"/>
      <c r="BJ52" s="47"/>
      <c r="BP52" s="45"/>
      <c r="BT52" s="47"/>
      <c r="BZ52" s="45"/>
      <c r="CD52" s="47"/>
      <c r="CE52" s="45"/>
      <c r="CI52" s="47"/>
    </row>
    <row r="53" spans="1:87" s="43" customFormat="1" x14ac:dyDescent="0.2">
      <c r="A53" s="59" t="s">
        <v>200</v>
      </c>
      <c r="B53" s="43" t="s">
        <v>90</v>
      </c>
      <c r="C53" s="43" t="s">
        <v>91</v>
      </c>
      <c r="D53" s="279">
        <f t="shared" si="2"/>
        <v>3461</v>
      </c>
      <c r="E53" s="400">
        <f>MAX(D53:D57)</f>
        <v>3461</v>
      </c>
      <c r="F53" s="400">
        <f>E107/E53</f>
        <v>325.05056342097657</v>
      </c>
      <c r="G53" s="400">
        <f>$E$108/E53</f>
        <v>433.40075122796878</v>
      </c>
      <c r="H53" s="59"/>
      <c r="I53" s="59"/>
      <c r="J53" s="59"/>
      <c r="K53" s="59"/>
      <c r="L53" s="83"/>
      <c r="R53" s="88"/>
      <c r="V53" s="89"/>
      <c r="AA53" s="136"/>
      <c r="AG53" s="48"/>
      <c r="AK53" s="50"/>
      <c r="AQ53" s="88"/>
      <c r="AR53" s="49">
        <v>42975</v>
      </c>
      <c r="AS53" s="49">
        <v>43026</v>
      </c>
      <c r="AT53" s="43">
        <v>3461</v>
      </c>
      <c r="AU53" s="89"/>
      <c r="AW53" s="51"/>
      <c r="AX53" s="51"/>
      <c r="AZ53" s="50"/>
      <c r="BF53" s="48"/>
      <c r="BJ53" s="50"/>
      <c r="BP53" s="48"/>
      <c r="BT53" s="50"/>
      <c r="BZ53" s="48"/>
      <c r="CD53" s="50"/>
      <c r="CE53" s="48"/>
      <c r="CI53" s="50"/>
    </row>
    <row r="54" spans="1:87" s="43" customFormat="1" x14ac:dyDescent="0.2">
      <c r="A54" s="59"/>
      <c r="B54" s="43" t="s">
        <v>90</v>
      </c>
      <c r="C54" s="43" t="s">
        <v>92</v>
      </c>
      <c r="D54" s="279">
        <f t="shared" si="2"/>
        <v>2119.4</v>
      </c>
      <c r="E54" s="400"/>
      <c r="F54" s="400"/>
      <c r="G54" s="400"/>
      <c r="H54" s="59">
        <v>501528</v>
      </c>
      <c r="I54" s="61">
        <v>43649</v>
      </c>
      <c r="J54" s="61">
        <v>43699</v>
      </c>
      <c r="K54" s="59">
        <v>3571</v>
      </c>
      <c r="L54" s="83"/>
      <c r="R54" s="88">
        <v>502392</v>
      </c>
      <c r="S54" s="49">
        <v>43868</v>
      </c>
      <c r="T54" s="49">
        <v>43899</v>
      </c>
      <c r="U54" s="43">
        <v>720</v>
      </c>
      <c r="V54" s="89"/>
      <c r="W54" s="43">
        <v>4104815</v>
      </c>
      <c r="X54" s="49">
        <v>44313</v>
      </c>
      <c r="Y54" s="49">
        <v>44358</v>
      </c>
      <c r="Z54" s="43">
        <v>3200</v>
      </c>
      <c r="AA54" s="136"/>
      <c r="AB54" s="43">
        <v>4106552</v>
      </c>
      <c r="AC54" s="140">
        <v>44474</v>
      </c>
      <c r="AD54" s="140">
        <v>44512</v>
      </c>
      <c r="AE54" s="43">
        <v>1700</v>
      </c>
      <c r="AG54" s="48"/>
      <c r="AK54" s="50"/>
      <c r="AQ54" s="88"/>
      <c r="AR54" s="49">
        <v>42975</v>
      </c>
      <c r="AS54" s="49">
        <v>43026</v>
      </c>
      <c r="AT54" s="43">
        <v>1406</v>
      </c>
      <c r="AU54" s="89"/>
      <c r="AW54" s="51"/>
      <c r="AX54" s="51"/>
      <c r="AZ54" s="50"/>
      <c r="BF54" s="48"/>
      <c r="BJ54" s="50"/>
      <c r="BP54" s="48"/>
      <c r="BT54" s="50"/>
      <c r="BZ54" s="48"/>
      <c r="CD54" s="50"/>
      <c r="CE54" s="48"/>
      <c r="CI54" s="50"/>
    </row>
    <row r="55" spans="1:87" s="43" customFormat="1" x14ac:dyDescent="0.2">
      <c r="A55" s="59"/>
      <c r="B55" s="43" t="s">
        <v>90</v>
      </c>
      <c r="C55" s="43" t="s">
        <v>139</v>
      </c>
      <c r="D55" s="279">
        <f t="shared" si="2"/>
        <v>2590</v>
      </c>
      <c r="E55" s="400"/>
      <c r="F55" s="400"/>
      <c r="G55" s="400"/>
      <c r="H55" s="59"/>
      <c r="I55" s="59"/>
      <c r="J55" s="59"/>
      <c r="K55" s="59"/>
      <c r="L55" s="83"/>
      <c r="R55" s="88"/>
      <c r="V55" s="89"/>
      <c r="AA55" s="136"/>
      <c r="AG55" s="48"/>
      <c r="AK55" s="50"/>
      <c r="AQ55" s="88"/>
      <c r="AR55" s="49"/>
      <c r="AS55" s="49"/>
      <c r="AU55" s="89"/>
      <c r="AW55" s="51"/>
      <c r="AX55" s="51"/>
      <c r="AZ55" s="50"/>
      <c r="BB55" s="51">
        <v>36130</v>
      </c>
      <c r="BC55" s="51">
        <v>36161</v>
      </c>
      <c r="BD55" s="43">
        <v>2220</v>
      </c>
      <c r="BF55" s="48"/>
      <c r="BG55" s="51">
        <v>36373</v>
      </c>
      <c r="BH55" s="51">
        <v>36404</v>
      </c>
      <c r="BI55" s="43">
        <v>2960</v>
      </c>
      <c r="BJ55" s="50"/>
      <c r="BP55" s="48"/>
      <c r="BT55" s="50"/>
      <c r="BZ55" s="48"/>
      <c r="CD55" s="50"/>
      <c r="CE55" s="48"/>
      <c r="CI55" s="50"/>
    </row>
    <row r="56" spans="1:87" s="43" customFormat="1" x14ac:dyDescent="0.2">
      <c r="A56" s="59"/>
      <c r="B56" s="43" t="s">
        <v>90</v>
      </c>
      <c r="C56" s="43" t="s">
        <v>140</v>
      </c>
      <c r="D56" s="279">
        <f t="shared" si="2"/>
        <v>1195</v>
      </c>
      <c r="E56" s="400"/>
      <c r="F56" s="400"/>
      <c r="G56" s="400"/>
      <c r="H56" s="59"/>
      <c r="I56" s="59"/>
      <c r="J56" s="59"/>
      <c r="K56" s="59"/>
      <c r="L56" s="83"/>
      <c r="R56" s="88"/>
      <c r="V56" s="89"/>
      <c r="AA56" s="136"/>
      <c r="AG56" s="48"/>
      <c r="AK56" s="50"/>
      <c r="AQ56" s="88"/>
      <c r="AR56" s="49"/>
      <c r="AS56" s="49"/>
      <c r="AU56" s="89"/>
      <c r="AW56" s="51"/>
      <c r="AX56" s="51"/>
      <c r="AZ56" s="50"/>
      <c r="BB56" s="51">
        <v>36130</v>
      </c>
      <c r="BC56" s="51">
        <v>36161</v>
      </c>
      <c r="BD56" s="43">
        <v>890</v>
      </c>
      <c r="BF56" s="48"/>
      <c r="BG56" s="51">
        <v>36373</v>
      </c>
      <c r="BH56" s="51">
        <v>36404</v>
      </c>
      <c r="BI56" s="43">
        <v>1500</v>
      </c>
      <c r="BJ56" s="50"/>
      <c r="BP56" s="48"/>
      <c r="BT56" s="50"/>
      <c r="BZ56" s="48"/>
      <c r="CD56" s="50"/>
      <c r="CE56" s="48"/>
      <c r="CI56" s="50"/>
    </row>
    <row r="57" spans="1:87" s="43" customFormat="1" x14ac:dyDescent="0.2">
      <c r="A57" s="59"/>
      <c r="B57" s="43" t="s">
        <v>90</v>
      </c>
      <c r="C57" s="43" t="s">
        <v>169</v>
      </c>
      <c r="D57" s="279">
        <f t="shared" si="2"/>
        <v>1418</v>
      </c>
      <c r="E57" s="400"/>
      <c r="F57" s="400"/>
      <c r="G57" s="400"/>
      <c r="H57" s="59">
        <v>502362</v>
      </c>
      <c r="I57" s="61">
        <v>43649</v>
      </c>
      <c r="J57" s="61">
        <v>43699</v>
      </c>
      <c r="K57" s="59">
        <v>1700</v>
      </c>
      <c r="L57" s="83"/>
      <c r="R57" s="88">
        <v>503280</v>
      </c>
      <c r="S57" s="49">
        <v>43868</v>
      </c>
      <c r="T57" s="49">
        <v>43899</v>
      </c>
      <c r="U57" s="43">
        <v>1372</v>
      </c>
      <c r="V57" s="89"/>
      <c r="W57" s="43">
        <v>4104834</v>
      </c>
      <c r="X57" s="49">
        <v>44313</v>
      </c>
      <c r="Y57" s="49">
        <v>44358</v>
      </c>
      <c r="Z57" s="43">
        <v>1500</v>
      </c>
      <c r="AA57" s="136">
        <v>80</v>
      </c>
      <c r="AB57" s="43">
        <v>4106515</v>
      </c>
      <c r="AC57" s="140">
        <v>44474</v>
      </c>
      <c r="AD57" s="140">
        <v>44512</v>
      </c>
      <c r="AE57" s="43">
        <v>1100</v>
      </c>
      <c r="AG57" s="48"/>
      <c r="AK57" s="50"/>
      <c r="AQ57" s="88"/>
      <c r="AR57" s="49"/>
      <c r="AS57" s="49"/>
      <c r="AU57" s="89"/>
      <c r="AW57" s="51"/>
      <c r="AX57" s="51"/>
      <c r="AZ57" s="50"/>
      <c r="BB57" s="51"/>
      <c r="BC57" s="51"/>
      <c r="BF57" s="48"/>
      <c r="BG57" s="51"/>
      <c r="BH57" s="51"/>
      <c r="BJ57" s="50"/>
      <c r="BP57" s="48"/>
      <c r="BT57" s="50"/>
      <c r="BZ57" s="48"/>
      <c r="CD57" s="50"/>
      <c r="CE57" s="48"/>
      <c r="CI57" s="50"/>
    </row>
    <row r="58" spans="1:87" s="44" customFormat="1" x14ac:dyDescent="0.2">
      <c r="A58" s="56" t="s">
        <v>200</v>
      </c>
      <c r="B58" s="44" t="s">
        <v>93</v>
      </c>
      <c r="C58" s="78" t="s">
        <v>224</v>
      </c>
      <c r="D58" s="281">
        <f t="shared" si="2"/>
        <v>1182</v>
      </c>
      <c r="E58" s="402">
        <f>MAX(D58:D61)</f>
        <v>2562.5</v>
      </c>
      <c r="F58" s="402">
        <f>E107/E58</f>
        <v>439.02439024390242</v>
      </c>
      <c r="G58" s="402">
        <f>$E$108/E58</f>
        <v>585.36585365853659</v>
      </c>
      <c r="H58" s="56">
        <v>501222</v>
      </c>
      <c r="I58" s="60">
        <v>43658</v>
      </c>
      <c r="J58" s="60">
        <v>43684</v>
      </c>
      <c r="K58" s="56">
        <v>2838</v>
      </c>
      <c r="L58" s="81"/>
      <c r="M58" s="78">
        <v>4091257</v>
      </c>
      <c r="N58" s="108">
        <v>43783</v>
      </c>
      <c r="O58" s="108">
        <v>43816</v>
      </c>
      <c r="P58" s="78">
        <v>640</v>
      </c>
      <c r="Q58" s="78">
        <v>396</v>
      </c>
      <c r="R58" s="90">
        <v>500106</v>
      </c>
      <c r="S58" s="108">
        <v>43866</v>
      </c>
      <c r="T58" s="108">
        <v>43895</v>
      </c>
      <c r="U58" s="78">
        <v>870</v>
      </c>
      <c r="V58" s="91"/>
      <c r="W58" s="78">
        <v>4104875</v>
      </c>
      <c r="X58" s="108">
        <v>44316</v>
      </c>
      <c r="Y58" s="108">
        <v>44358</v>
      </c>
      <c r="Z58" s="78">
        <v>780</v>
      </c>
      <c r="AA58" s="137"/>
      <c r="AB58" s="78"/>
      <c r="AC58" s="78"/>
      <c r="AD58" s="78"/>
      <c r="AE58" s="78"/>
      <c r="AF58" s="78"/>
      <c r="AG58" s="121"/>
      <c r="AH58" s="78"/>
      <c r="AI58" s="78"/>
      <c r="AJ58" s="78"/>
      <c r="AK58" s="120"/>
      <c r="AL58" s="78"/>
      <c r="AM58" s="78"/>
      <c r="AN58" s="78"/>
      <c r="AO58" s="78"/>
      <c r="AP58" s="78"/>
      <c r="AQ58" s="86"/>
      <c r="AR58" s="46">
        <v>42972</v>
      </c>
      <c r="AS58" s="46">
        <v>43026</v>
      </c>
      <c r="AT58" s="44">
        <v>1546</v>
      </c>
      <c r="AU58" s="87"/>
      <c r="AW58" s="52"/>
      <c r="AX58" s="52"/>
      <c r="AZ58" s="47"/>
      <c r="BB58" s="52">
        <v>36130</v>
      </c>
      <c r="BC58" s="52">
        <v>36161</v>
      </c>
      <c r="BD58" s="44">
        <v>750</v>
      </c>
      <c r="BF58" s="45"/>
      <c r="BG58" s="52">
        <v>36373</v>
      </c>
      <c r="BH58" s="52">
        <v>36404</v>
      </c>
      <c r="BI58" s="44">
        <v>850</v>
      </c>
      <c r="BJ58" s="47"/>
      <c r="BP58" s="45"/>
      <c r="BT58" s="47"/>
      <c r="BZ58" s="45"/>
      <c r="CD58" s="47"/>
      <c r="CE58" s="45"/>
      <c r="CI58" s="47"/>
    </row>
    <row r="59" spans="1:87" s="44" customFormat="1" x14ac:dyDescent="0.2">
      <c r="A59" s="56"/>
      <c r="B59" s="44" t="s">
        <v>93</v>
      </c>
      <c r="C59" s="44" t="s">
        <v>94</v>
      </c>
      <c r="D59" s="280">
        <f t="shared" si="2"/>
        <v>2562.5</v>
      </c>
      <c r="E59" s="402"/>
      <c r="F59" s="402"/>
      <c r="G59" s="402"/>
      <c r="H59" s="56"/>
      <c r="I59" s="56"/>
      <c r="J59" s="56"/>
      <c r="K59" s="56"/>
      <c r="L59" s="81"/>
      <c r="R59" s="86"/>
      <c r="V59" s="87"/>
      <c r="W59" s="44">
        <v>4104883</v>
      </c>
      <c r="X59" s="108">
        <v>44316</v>
      </c>
      <c r="Y59" s="108">
        <v>44358</v>
      </c>
      <c r="Z59" s="44">
        <v>500</v>
      </c>
      <c r="AA59" s="135"/>
      <c r="AB59" s="44">
        <v>4106568</v>
      </c>
      <c r="AC59" s="46">
        <v>44477</v>
      </c>
      <c r="AD59" s="46">
        <v>44512</v>
      </c>
      <c r="AE59" s="44">
        <v>800</v>
      </c>
      <c r="AG59" s="45"/>
      <c r="AK59" s="47"/>
      <c r="AL59" s="44">
        <v>4111122</v>
      </c>
      <c r="AM59" s="46">
        <v>44734</v>
      </c>
      <c r="AN59" s="46">
        <v>44767</v>
      </c>
      <c r="AO59" s="44">
        <v>770</v>
      </c>
      <c r="AQ59" s="86"/>
      <c r="AR59" s="46">
        <v>42972</v>
      </c>
      <c r="AS59" s="46">
        <v>43026</v>
      </c>
      <c r="AT59" s="44">
        <v>8180</v>
      </c>
      <c r="AU59" s="87"/>
      <c r="AW59" s="52"/>
      <c r="AX59" s="52"/>
      <c r="AZ59" s="47"/>
      <c r="BF59" s="45"/>
      <c r="BJ59" s="47"/>
      <c r="BP59" s="45"/>
      <c r="BT59" s="47"/>
      <c r="BZ59" s="45"/>
      <c r="CD59" s="47"/>
      <c r="CE59" s="45"/>
      <c r="CI59" s="47"/>
    </row>
    <row r="60" spans="1:87" s="44" customFormat="1" x14ac:dyDescent="0.2">
      <c r="A60" s="56"/>
      <c r="B60" s="44" t="s">
        <v>93</v>
      </c>
      <c r="C60" s="44" t="s">
        <v>138</v>
      </c>
      <c r="D60" s="280">
        <f t="shared" si="2"/>
        <v>295</v>
      </c>
      <c r="E60" s="402"/>
      <c r="F60" s="402"/>
      <c r="G60" s="402"/>
      <c r="H60" s="56"/>
      <c r="I60" s="56"/>
      <c r="J60" s="56"/>
      <c r="K60" s="56"/>
      <c r="L60" s="81"/>
      <c r="R60" s="86"/>
      <c r="V60" s="87"/>
      <c r="AA60" s="135"/>
      <c r="AG60" s="45"/>
      <c r="AK60" s="47"/>
      <c r="AQ60" s="86"/>
      <c r="AR60" s="46"/>
      <c r="AS60" s="46"/>
      <c r="AU60" s="87"/>
      <c r="AW60" s="52"/>
      <c r="AX60" s="52"/>
      <c r="AZ60" s="47"/>
      <c r="BB60" s="52">
        <v>36130</v>
      </c>
      <c r="BC60" s="52">
        <v>36161</v>
      </c>
      <c r="BD60" s="44">
        <v>320</v>
      </c>
      <c r="BF60" s="45"/>
      <c r="BG60" s="52">
        <v>36373</v>
      </c>
      <c r="BH60" s="52">
        <v>36404</v>
      </c>
      <c r="BI60" s="44">
        <v>270</v>
      </c>
      <c r="BJ60" s="47"/>
      <c r="BP60" s="45"/>
      <c r="BT60" s="47"/>
      <c r="BZ60" s="45"/>
      <c r="CD60" s="47"/>
      <c r="CE60" s="45"/>
      <c r="CI60" s="47"/>
    </row>
    <row r="61" spans="1:87" s="44" customFormat="1" x14ac:dyDescent="0.2">
      <c r="A61" s="56"/>
      <c r="B61" s="44" t="s">
        <v>93</v>
      </c>
      <c r="C61" s="78" t="s">
        <v>170</v>
      </c>
      <c r="D61" s="281">
        <f t="shared" si="2"/>
        <v>432</v>
      </c>
      <c r="E61" s="402"/>
      <c r="F61" s="402"/>
      <c r="G61" s="402"/>
      <c r="H61" s="56">
        <v>500833</v>
      </c>
      <c r="I61" s="60">
        <v>43658</v>
      </c>
      <c r="J61" s="60">
        <v>43684</v>
      </c>
      <c r="K61" s="56">
        <v>559</v>
      </c>
      <c r="L61" s="81"/>
      <c r="M61" s="78">
        <v>4091221</v>
      </c>
      <c r="N61" s="108">
        <v>43783</v>
      </c>
      <c r="O61" s="108">
        <v>43816</v>
      </c>
      <c r="P61" s="78">
        <v>310</v>
      </c>
      <c r="Q61" s="78"/>
      <c r="R61" s="90">
        <v>503402</v>
      </c>
      <c r="S61" s="108">
        <v>43866</v>
      </c>
      <c r="T61" s="108">
        <v>43895</v>
      </c>
      <c r="U61" s="78">
        <v>509</v>
      </c>
      <c r="V61" s="91"/>
      <c r="W61" s="78">
        <v>4104897</v>
      </c>
      <c r="X61" s="108">
        <v>44316</v>
      </c>
      <c r="Y61" s="108">
        <v>44358</v>
      </c>
      <c r="Z61" s="78">
        <v>350</v>
      </c>
      <c r="AA61" s="137">
        <v>324</v>
      </c>
      <c r="AB61" s="78"/>
      <c r="AC61" s="78"/>
      <c r="AD61" s="78"/>
      <c r="AE61" s="78"/>
      <c r="AF61" s="78"/>
      <c r="AG61" s="121"/>
      <c r="AH61" s="78"/>
      <c r="AI61" s="78"/>
      <c r="AJ61" s="78"/>
      <c r="AK61" s="120"/>
      <c r="AL61" s="78"/>
      <c r="AM61" s="78"/>
      <c r="AN61" s="78"/>
      <c r="AO61" s="78"/>
      <c r="AP61" s="78"/>
      <c r="AQ61" s="86"/>
      <c r="AR61" s="46"/>
      <c r="AS61" s="46"/>
      <c r="AU61" s="87"/>
      <c r="AW61" s="52"/>
      <c r="AX61" s="52"/>
      <c r="AZ61" s="47"/>
      <c r="BB61" s="52"/>
      <c r="BC61" s="52"/>
      <c r="BF61" s="45"/>
      <c r="BG61" s="52"/>
      <c r="BH61" s="52"/>
      <c r="BJ61" s="47"/>
      <c r="BP61" s="45"/>
      <c r="BT61" s="47"/>
      <c r="BZ61" s="45"/>
      <c r="CD61" s="47"/>
      <c r="CE61" s="45"/>
      <c r="CI61" s="47"/>
    </row>
    <row r="62" spans="1:87" s="43" customFormat="1" x14ac:dyDescent="0.2">
      <c r="A62" s="59" t="s">
        <v>201</v>
      </c>
      <c r="B62" s="43" t="s">
        <v>95</v>
      </c>
      <c r="C62" s="43" t="s">
        <v>96</v>
      </c>
      <c r="D62" s="279">
        <f t="shared" si="2"/>
        <v>1096.75</v>
      </c>
      <c r="E62" s="400">
        <f>MAX(D62:D64)</f>
        <v>2189</v>
      </c>
      <c r="F62" s="400">
        <f>E107/E62</f>
        <v>513.93330287802655</v>
      </c>
      <c r="G62" s="400">
        <f>$E$108/E62</f>
        <v>685.24440383736862</v>
      </c>
      <c r="H62" s="59">
        <v>501569</v>
      </c>
      <c r="I62" s="61">
        <v>43660</v>
      </c>
      <c r="J62" s="61">
        <v>43686</v>
      </c>
      <c r="K62" s="59">
        <v>600</v>
      </c>
      <c r="L62" s="83"/>
      <c r="Q62" s="43">
        <v>100</v>
      </c>
      <c r="R62" s="88"/>
      <c r="V62" s="89"/>
      <c r="AA62" s="136"/>
      <c r="AG62" s="48"/>
      <c r="AK62" s="50"/>
      <c r="AQ62" s="88"/>
      <c r="AR62" s="49">
        <v>42975</v>
      </c>
      <c r="AS62" s="49">
        <v>43010</v>
      </c>
      <c r="AT62" s="43">
        <v>1571</v>
      </c>
      <c r="AU62" s="89"/>
      <c r="AW62" s="51"/>
      <c r="AX62" s="51"/>
      <c r="AZ62" s="50"/>
      <c r="BF62" s="48"/>
      <c r="BJ62" s="50"/>
      <c r="BK62" s="43">
        <v>8336011</v>
      </c>
      <c r="BL62" s="51">
        <v>36495</v>
      </c>
      <c r="BM62" s="51">
        <v>36526</v>
      </c>
      <c r="BN62" s="43">
        <v>1108</v>
      </c>
      <c r="BP62" s="48"/>
      <c r="BQ62" s="51">
        <v>36861</v>
      </c>
      <c r="BR62" s="51">
        <v>36892</v>
      </c>
      <c r="BS62" s="43">
        <v>1108</v>
      </c>
      <c r="BT62" s="50"/>
      <c r="BZ62" s="48"/>
      <c r="CD62" s="50"/>
      <c r="CE62" s="48"/>
      <c r="CI62" s="50"/>
    </row>
    <row r="63" spans="1:87" s="43" customFormat="1" x14ac:dyDescent="0.2">
      <c r="A63" s="110"/>
      <c r="B63" s="79" t="s">
        <v>95</v>
      </c>
      <c r="C63" s="79" t="s">
        <v>305</v>
      </c>
      <c r="D63" s="282">
        <f t="shared" si="2"/>
        <v>2189</v>
      </c>
      <c r="E63" s="400"/>
      <c r="F63" s="400"/>
      <c r="G63" s="400"/>
      <c r="H63" s="110"/>
      <c r="I63" s="111"/>
      <c r="J63" s="111"/>
      <c r="K63" s="110"/>
      <c r="L63" s="112"/>
      <c r="M63" s="79">
        <v>4091270</v>
      </c>
      <c r="N63" s="109">
        <v>43783</v>
      </c>
      <c r="O63" s="109">
        <v>43816</v>
      </c>
      <c r="P63" s="79">
        <v>2500</v>
      </c>
      <c r="Q63" s="79"/>
      <c r="R63" s="92">
        <v>500116</v>
      </c>
      <c r="S63" s="109">
        <v>43864</v>
      </c>
      <c r="T63" s="109">
        <v>43892</v>
      </c>
      <c r="U63" s="79">
        <v>2467</v>
      </c>
      <c r="V63" s="93"/>
      <c r="W63" s="79">
        <v>4104802</v>
      </c>
      <c r="X63" s="109">
        <v>44316</v>
      </c>
      <c r="Y63" s="109">
        <v>44358</v>
      </c>
      <c r="Z63" s="79">
        <v>1600</v>
      </c>
      <c r="AA63" s="138"/>
      <c r="AB63" s="79"/>
      <c r="AC63" s="79"/>
      <c r="AD63" s="79"/>
      <c r="AE63" s="79"/>
      <c r="AF63" s="79"/>
      <c r="AG63" s="115"/>
      <c r="AH63" s="79"/>
      <c r="AI63" s="79"/>
      <c r="AJ63" s="79"/>
      <c r="AK63" s="114"/>
      <c r="AL63" s="79"/>
      <c r="AM63" s="79"/>
      <c r="AN63" s="79"/>
      <c r="AO63" s="79"/>
      <c r="AP63" s="79"/>
      <c r="AQ63" s="92"/>
      <c r="AR63" s="109"/>
      <c r="AS63" s="109"/>
      <c r="AT63" s="79"/>
      <c r="AU63" s="93"/>
      <c r="AV63" s="79"/>
      <c r="AW63" s="113"/>
      <c r="AX63" s="113"/>
      <c r="AY63" s="79"/>
      <c r="AZ63" s="114"/>
      <c r="BA63" s="79"/>
      <c r="BB63" s="79"/>
      <c r="BC63" s="79"/>
      <c r="BD63" s="79"/>
      <c r="BE63" s="79"/>
      <c r="BF63" s="115"/>
      <c r="BG63" s="79"/>
      <c r="BH63" s="79"/>
      <c r="BI63" s="79"/>
      <c r="BJ63" s="114"/>
      <c r="BK63" s="79"/>
      <c r="BL63" s="79"/>
      <c r="BM63" s="79"/>
      <c r="BN63" s="79"/>
      <c r="BO63" s="79"/>
      <c r="BP63" s="115"/>
      <c r="BQ63" s="113"/>
      <c r="BR63" s="113"/>
      <c r="BS63" s="79"/>
      <c r="BT63" s="114"/>
      <c r="BU63" s="79"/>
      <c r="BV63" s="79"/>
      <c r="BW63" s="79"/>
      <c r="BX63" s="79"/>
      <c r="BY63" s="79"/>
      <c r="BZ63" s="115"/>
      <c r="CA63" s="79"/>
      <c r="CB63" s="79"/>
      <c r="CC63" s="79"/>
      <c r="CD63" s="114"/>
      <c r="CE63" s="115"/>
      <c r="CF63" s="79"/>
      <c r="CG63" s="79"/>
      <c r="CH63" s="79"/>
      <c r="CI63" s="114"/>
    </row>
    <row r="64" spans="1:87" s="43" customFormat="1" x14ac:dyDescent="0.2">
      <c r="A64" s="59"/>
      <c r="B64" s="43" t="s">
        <v>95</v>
      </c>
      <c r="C64" s="79" t="s">
        <v>97</v>
      </c>
      <c r="D64" s="282">
        <f t="shared" si="2"/>
        <v>1710</v>
      </c>
      <c r="E64" s="400"/>
      <c r="F64" s="400"/>
      <c r="G64" s="400"/>
      <c r="H64" s="59">
        <v>503330</v>
      </c>
      <c r="I64" s="61">
        <v>43660</v>
      </c>
      <c r="J64" s="61">
        <v>43686</v>
      </c>
      <c r="K64" s="59">
        <v>681</v>
      </c>
      <c r="L64" s="83"/>
      <c r="M64" s="79">
        <v>4091260</v>
      </c>
      <c r="N64" s="109">
        <v>43783</v>
      </c>
      <c r="O64" s="109">
        <v>43816</v>
      </c>
      <c r="P64" s="79">
        <v>2500</v>
      </c>
      <c r="Q64" s="79"/>
      <c r="R64" s="92">
        <v>501510</v>
      </c>
      <c r="S64" s="109">
        <v>43864</v>
      </c>
      <c r="T64" s="109">
        <v>43892</v>
      </c>
      <c r="U64" s="79">
        <v>2371</v>
      </c>
      <c r="V64" s="93"/>
      <c r="W64" s="79">
        <v>4104828</v>
      </c>
      <c r="X64" s="109">
        <v>44316</v>
      </c>
      <c r="Y64" s="109">
        <v>44358</v>
      </c>
      <c r="Z64" s="79">
        <v>1700</v>
      </c>
      <c r="AA64" s="138">
        <v>146</v>
      </c>
      <c r="AB64" s="79"/>
      <c r="AC64" s="79"/>
      <c r="AD64" s="79"/>
      <c r="AE64" s="79"/>
      <c r="AF64" s="79"/>
      <c r="AG64" s="115"/>
      <c r="AH64" s="79"/>
      <c r="AI64" s="79"/>
      <c r="AJ64" s="79"/>
      <c r="AK64" s="114"/>
      <c r="AL64" s="79"/>
      <c r="AM64" s="79"/>
      <c r="AN64" s="79"/>
      <c r="AO64" s="79"/>
      <c r="AP64" s="79"/>
      <c r="AQ64" s="88"/>
      <c r="AR64" s="49">
        <v>42975</v>
      </c>
      <c r="AS64" s="49">
        <v>43010</v>
      </c>
      <c r="AT64" s="43">
        <v>1298</v>
      </c>
      <c r="AU64" s="89"/>
      <c r="AW64" s="51"/>
      <c r="AX64" s="51"/>
      <c r="AZ64" s="50"/>
      <c r="BF64" s="48"/>
      <c r="BJ64" s="50"/>
      <c r="BP64" s="48"/>
      <c r="BT64" s="50"/>
      <c r="BZ64" s="48"/>
      <c r="CD64" s="50"/>
      <c r="CE64" s="48"/>
      <c r="CI64" s="50"/>
    </row>
    <row r="65" spans="1:87" s="44" customFormat="1" x14ac:dyDescent="0.2">
      <c r="A65" s="116" t="s">
        <v>200</v>
      </c>
      <c r="B65" s="78" t="s">
        <v>314</v>
      </c>
      <c r="C65" s="78" t="s">
        <v>98</v>
      </c>
      <c r="D65" s="281">
        <f t="shared" si="2"/>
        <v>782</v>
      </c>
      <c r="E65" s="125">
        <f>D65</f>
        <v>782</v>
      </c>
      <c r="F65" s="125">
        <f>E107/E65</f>
        <v>1438.618925831202</v>
      </c>
      <c r="G65" s="125">
        <f>$E$108/E65</f>
        <v>1918.158567774936</v>
      </c>
      <c r="H65" s="116">
        <v>502386</v>
      </c>
      <c r="I65" s="117">
        <v>43656</v>
      </c>
      <c r="J65" s="117">
        <v>43697</v>
      </c>
      <c r="K65" s="116">
        <v>499</v>
      </c>
      <c r="L65" s="118"/>
      <c r="M65" s="78">
        <v>4091263</v>
      </c>
      <c r="N65" s="108">
        <v>43783</v>
      </c>
      <c r="O65" s="108">
        <v>43816</v>
      </c>
      <c r="P65" s="78">
        <v>450</v>
      </c>
      <c r="Q65" s="78">
        <v>564</v>
      </c>
      <c r="R65" s="90">
        <v>500287</v>
      </c>
      <c r="S65" s="108">
        <v>43864</v>
      </c>
      <c r="T65" s="108">
        <v>43955</v>
      </c>
      <c r="U65" s="78">
        <v>963</v>
      </c>
      <c r="V65" s="91"/>
      <c r="W65" s="78">
        <v>4104837</v>
      </c>
      <c r="X65" s="108">
        <v>44316</v>
      </c>
      <c r="Y65" s="108">
        <v>44358</v>
      </c>
      <c r="Z65" s="78">
        <v>780</v>
      </c>
      <c r="AA65" s="137">
        <v>326</v>
      </c>
      <c r="AB65" s="78"/>
      <c r="AC65" s="78"/>
      <c r="AD65" s="78"/>
      <c r="AE65" s="78"/>
      <c r="AF65" s="78"/>
      <c r="AG65" s="121"/>
      <c r="AH65" s="78"/>
      <c r="AI65" s="78"/>
      <c r="AJ65" s="78"/>
      <c r="AK65" s="120"/>
      <c r="AL65" s="78"/>
      <c r="AM65" s="78"/>
      <c r="AN65" s="78"/>
      <c r="AO65" s="78"/>
      <c r="AP65" s="78"/>
      <c r="AQ65" s="90"/>
      <c r="AR65" s="108">
        <v>42972</v>
      </c>
      <c r="AS65" s="108">
        <v>43003</v>
      </c>
      <c r="AT65" s="78">
        <v>1218</v>
      </c>
      <c r="AU65" s="91"/>
      <c r="AV65" s="78"/>
      <c r="AW65" s="119"/>
      <c r="AX65" s="119"/>
      <c r="AY65" s="78"/>
      <c r="AZ65" s="120"/>
      <c r="BA65" s="78"/>
      <c r="BB65" s="78"/>
      <c r="BC65" s="78"/>
      <c r="BD65" s="78"/>
      <c r="BE65" s="78"/>
      <c r="BF65" s="121"/>
      <c r="BG65" s="78"/>
      <c r="BH65" s="78"/>
      <c r="BI65" s="78"/>
      <c r="BJ65" s="120"/>
      <c r="BK65" s="78"/>
      <c r="BL65" s="78"/>
      <c r="BM65" s="78"/>
      <c r="BN65" s="78"/>
      <c r="BO65" s="78"/>
      <c r="BP65" s="121"/>
      <c r="BQ65" s="78"/>
      <c r="BR65" s="78"/>
      <c r="BS65" s="78"/>
      <c r="BT65" s="120"/>
      <c r="BU65" s="78"/>
      <c r="BV65" s="78"/>
      <c r="BW65" s="78"/>
      <c r="BX65" s="78"/>
      <c r="BY65" s="78"/>
      <c r="BZ65" s="121"/>
      <c r="CA65" s="78"/>
      <c r="CB65" s="78"/>
      <c r="CC65" s="78"/>
      <c r="CD65" s="120"/>
      <c r="CE65" s="121"/>
      <c r="CF65" s="78"/>
      <c r="CG65" s="78"/>
      <c r="CH65" s="78"/>
      <c r="CI65" s="120"/>
    </row>
    <row r="66" spans="1:87" s="43" customFormat="1" x14ac:dyDescent="0.2">
      <c r="A66" s="110" t="s">
        <v>200</v>
      </c>
      <c r="B66" s="79" t="s">
        <v>306</v>
      </c>
      <c r="C66" s="79" t="s">
        <v>99</v>
      </c>
      <c r="D66" s="282">
        <f t="shared" si="2"/>
        <v>943</v>
      </c>
      <c r="E66" s="126">
        <f>D66</f>
        <v>943</v>
      </c>
      <c r="F66" s="126">
        <f>E107/E66</f>
        <v>1193.0010604453871</v>
      </c>
      <c r="G66" s="126">
        <f>$E$108/E66</f>
        <v>1590.6680805938495</v>
      </c>
      <c r="H66" s="110">
        <v>502264</v>
      </c>
      <c r="I66" s="111">
        <v>43656</v>
      </c>
      <c r="J66" s="111">
        <v>43697</v>
      </c>
      <c r="K66" s="110">
        <v>744</v>
      </c>
      <c r="L66" s="112"/>
      <c r="M66" s="79">
        <v>4091227</v>
      </c>
      <c r="N66" s="109">
        <v>43783</v>
      </c>
      <c r="O66" s="109">
        <v>43816</v>
      </c>
      <c r="P66" s="79">
        <v>650</v>
      </c>
      <c r="Q66" s="79">
        <v>392</v>
      </c>
      <c r="R66" s="92">
        <v>500963</v>
      </c>
      <c r="S66" s="109">
        <v>43864</v>
      </c>
      <c r="T66" s="109">
        <v>43955</v>
      </c>
      <c r="U66" s="79">
        <v>1110</v>
      </c>
      <c r="V66" s="93"/>
      <c r="W66" s="79">
        <v>4104804</v>
      </c>
      <c r="X66" s="109">
        <v>44316</v>
      </c>
      <c r="Y66" s="109">
        <v>44358</v>
      </c>
      <c r="Z66" s="79">
        <v>1200</v>
      </c>
      <c r="AA66" s="138">
        <v>210</v>
      </c>
      <c r="AB66" s="79"/>
      <c r="AC66" s="79"/>
      <c r="AD66" s="79"/>
      <c r="AE66" s="79"/>
      <c r="AF66" s="79"/>
      <c r="AG66" s="115"/>
      <c r="AH66" s="79"/>
      <c r="AI66" s="79"/>
      <c r="AJ66" s="79"/>
      <c r="AK66" s="114"/>
      <c r="AL66" s="79"/>
      <c r="AM66" s="79"/>
      <c r="AN66" s="79"/>
      <c r="AO66" s="79"/>
      <c r="AP66" s="79"/>
      <c r="AQ66" s="92"/>
      <c r="AR66" s="109">
        <v>42972</v>
      </c>
      <c r="AS66" s="109">
        <v>43003</v>
      </c>
      <c r="AT66" s="79">
        <v>1011</v>
      </c>
      <c r="AU66" s="93"/>
      <c r="AV66" s="79"/>
      <c r="AW66" s="113"/>
      <c r="AX66" s="113"/>
      <c r="AY66" s="79"/>
      <c r="AZ66" s="114"/>
      <c r="BA66" s="79"/>
      <c r="BB66" s="79"/>
      <c r="BC66" s="79"/>
      <c r="BD66" s="79"/>
      <c r="BE66" s="79"/>
      <c r="BF66" s="115"/>
      <c r="BG66" s="79"/>
      <c r="BH66" s="79"/>
      <c r="BI66" s="79"/>
      <c r="BJ66" s="114"/>
      <c r="BK66" s="79"/>
      <c r="BL66" s="79"/>
      <c r="BM66" s="79"/>
      <c r="BN66" s="79"/>
      <c r="BO66" s="79"/>
      <c r="BP66" s="115"/>
      <c r="BQ66" s="79"/>
      <c r="BR66" s="79"/>
      <c r="BS66" s="79"/>
      <c r="BT66" s="114"/>
      <c r="BU66" s="79"/>
      <c r="BV66" s="79"/>
      <c r="BW66" s="79"/>
      <c r="BX66" s="79"/>
      <c r="BY66" s="79"/>
      <c r="BZ66" s="115"/>
      <c r="CA66" s="79"/>
      <c r="CB66" s="79"/>
      <c r="CC66" s="79"/>
      <c r="CD66" s="114"/>
      <c r="CE66" s="115"/>
      <c r="CF66" s="79"/>
      <c r="CG66" s="79"/>
      <c r="CH66" s="79"/>
      <c r="CI66" s="114"/>
    </row>
    <row r="67" spans="1:87" s="44" customFormat="1" x14ac:dyDescent="0.2">
      <c r="A67" s="56" t="s">
        <v>201</v>
      </c>
      <c r="B67" s="44" t="s">
        <v>106</v>
      </c>
      <c r="C67" s="44" t="s">
        <v>107</v>
      </c>
      <c r="D67" s="280">
        <f t="shared" si="2"/>
        <v>783</v>
      </c>
      <c r="E67" s="402">
        <f>MAX(D67:D72)</f>
        <v>783</v>
      </c>
      <c r="F67" s="402">
        <f>E107/E67</f>
        <v>1436.7816091954023</v>
      </c>
      <c r="G67" s="402">
        <f>$E$108/E67</f>
        <v>1915.7088122605364</v>
      </c>
      <c r="H67" s="56"/>
      <c r="I67" s="56"/>
      <c r="J67" s="56"/>
      <c r="K67" s="56"/>
      <c r="L67" s="81"/>
      <c r="R67" s="86"/>
      <c r="V67" s="87"/>
      <c r="AA67" s="135"/>
      <c r="AG67" s="45"/>
      <c r="AK67" s="47"/>
      <c r="AQ67" s="86"/>
      <c r="AU67" s="87"/>
      <c r="AV67" s="44">
        <v>8336033</v>
      </c>
      <c r="AW67" s="52"/>
      <c r="AX67" s="52">
        <v>36678</v>
      </c>
      <c r="AY67" s="44">
        <v>783</v>
      </c>
      <c r="AZ67" s="47"/>
      <c r="BF67" s="45"/>
      <c r="BJ67" s="47"/>
      <c r="BP67" s="45"/>
      <c r="BT67" s="47"/>
      <c r="BZ67" s="45"/>
      <c r="CD67" s="47"/>
      <c r="CE67" s="45"/>
      <c r="CI67" s="47"/>
    </row>
    <row r="68" spans="1:87" s="44" customFormat="1" x14ac:dyDescent="0.2">
      <c r="A68" s="56"/>
      <c r="B68" s="44" t="s">
        <v>106</v>
      </c>
      <c r="C68" s="44" t="s">
        <v>108</v>
      </c>
      <c r="D68" s="280">
        <f t="shared" si="2"/>
        <v>633</v>
      </c>
      <c r="E68" s="402"/>
      <c r="F68" s="402"/>
      <c r="G68" s="402"/>
      <c r="H68" s="56"/>
      <c r="I68" s="56"/>
      <c r="J68" s="56"/>
      <c r="K68" s="56"/>
      <c r="L68" s="81"/>
      <c r="R68" s="86"/>
      <c r="V68" s="87"/>
      <c r="AA68" s="135"/>
      <c r="AG68" s="45"/>
      <c r="AK68" s="47"/>
      <c r="AQ68" s="86"/>
      <c r="AU68" s="87"/>
      <c r="AV68" s="44">
        <v>8336006</v>
      </c>
      <c r="AW68" s="52"/>
      <c r="AX68" s="52">
        <v>36678</v>
      </c>
      <c r="AY68" s="44">
        <v>633</v>
      </c>
      <c r="AZ68" s="47"/>
      <c r="BF68" s="45"/>
      <c r="BJ68" s="47"/>
      <c r="BP68" s="45"/>
      <c r="BT68" s="47"/>
      <c r="BZ68" s="45"/>
      <c r="CD68" s="47"/>
      <c r="CE68" s="45"/>
      <c r="CI68" s="47"/>
    </row>
    <row r="69" spans="1:87" s="44" customFormat="1" x14ac:dyDescent="0.2">
      <c r="A69" s="56"/>
      <c r="B69" s="44" t="s">
        <v>106</v>
      </c>
      <c r="C69" s="44" t="s">
        <v>109</v>
      </c>
      <c r="D69" s="280">
        <f t="shared" si="2"/>
        <v>448</v>
      </c>
      <c r="E69" s="402"/>
      <c r="F69" s="402"/>
      <c r="G69" s="402"/>
      <c r="H69" s="56"/>
      <c r="I69" s="56"/>
      <c r="J69" s="56"/>
      <c r="K69" s="56"/>
      <c r="L69" s="81"/>
      <c r="R69" s="86"/>
      <c r="V69" s="87"/>
      <c r="AA69" s="135"/>
      <c r="AG69" s="45"/>
      <c r="AK69" s="47"/>
      <c r="AQ69" s="86"/>
      <c r="AU69" s="87"/>
      <c r="AV69" s="44">
        <v>8336071</v>
      </c>
      <c r="AW69" s="52"/>
      <c r="AX69" s="52">
        <v>36678</v>
      </c>
      <c r="AY69" s="44">
        <v>448</v>
      </c>
      <c r="AZ69" s="47"/>
      <c r="BF69" s="45"/>
      <c r="BJ69" s="47"/>
      <c r="BP69" s="45"/>
      <c r="BT69" s="47"/>
      <c r="BZ69" s="45"/>
      <c r="CD69" s="47"/>
      <c r="CE69" s="45"/>
      <c r="CI69" s="47"/>
    </row>
    <row r="70" spans="1:87" s="44" customFormat="1" x14ac:dyDescent="0.2">
      <c r="A70" s="56"/>
      <c r="B70" s="44" t="s">
        <v>106</v>
      </c>
      <c r="C70" s="44" t="s">
        <v>125</v>
      </c>
      <c r="D70" s="280">
        <f t="shared" si="2"/>
        <v>448</v>
      </c>
      <c r="E70" s="402"/>
      <c r="F70" s="402"/>
      <c r="G70" s="402"/>
      <c r="H70" s="56"/>
      <c r="I70" s="56"/>
      <c r="J70" s="56"/>
      <c r="K70" s="56"/>
      <c r="L70" s="81"/>
      <c r="R70" s="86"/>
      <c r="V70" s="87"/>
      <c r="AA70" s="135"/>
      <c r="AG70" s="45"/>
      <c r="AK70" s="47"/>
      <c r="AQ70" s="86"/>
      <c r="AU70" s="87"/>
      <c r="AW70" s="52"/>
      <c r="AX70" s="52"/>
      <c r="AZ70" s="47"/>
      <c r="BF70" s="45"/>
      <c r="BJ70" s="47"/>
      <c r="BL70" s="52">
        <v>36495</v>
      </c>
      <c r="BM70" s="52">
        <v>36526</v>
      </c>
      <c r="BN70" s="44">
        <v>448</v>
      </c>
      <c r="BP70" s="45"/>
      <c r="BT70" s="47"/>
      <c r="BZ70" s="45"/>
      <c r="CD70" s="47"/>
      <c r="CE70" s="45"/>
      <c r="CI70" s="47"/>
    </row>
    <row r="71" spans="1:87" s="44" customFormat="1" x14ac:dyDescent="0.2">
      <c r="A71" s="56"/>
      <c r="B71" s="44" t="s">
        <v>106</v>
      </c>
      <c r="C71" s="44" t="s">
        <v>126</v>
      </c>
      <c r="D71" s="280">
        <f t="shared" si="2"/>
        <v>633</v>
      </c>
      <c r="E71" s="402"/>
      <c r="F71" s="402"/>
      <c r="G71" s="402"/>
      <c r="H71" s="56"/>
      <c r="I71" s="56"/>
      <c r="J71" s="56"/>
      <c r="K71" s="56"/>
      <c r="L71" s="81"/>
      <c r="R71" s="86"/>
      <c r="V71" s="87"/>
      <c r="AA71" s="135"/>
      <c r="AG71" s="45"/>
      <c r="AK71" s="47"/>
      <c r="AQ71" s="86"/>
      <c r="AU71" s="87"/>
      <c r="AW71" s="52"/>
      <c r="AX71" s="52"/>
      <c r="AZ71" s="47"/>
      <c r="BF71" s="45"/>
      <c r="BJ71" s="47"/>
      <c r="BL71" s="52">
        <v>36495</v>
      </c>
      <c r="BM71" s="52">
        <v>36526</v>
      </c>
      <c r="BN71" s="44">
        <v>633</v>
      </c>
      <c r="BP71" s="45"/>
      <c r="BT71" s="47"/>
      <c r="BZ71" s="45"/>
      <c r="CD71" s="47"/>
      <c r="CE71" s="45"/>
      <c r="CI71" s="47"/>
    </row>
    <row r="72" spans="1:87" s="44" customFormat="1" x14ac:dyDescent="0.2">
      <c r="A72" s="56"/>
      <c r="B72" s="44" t="s">
        <v>106</v>
      </c>
      <c r="C72" s="44" t="s">
        <v>127</v>
      </c>
      <c r="D72" s="280">
        <f t="shared" si="2"/>
        <v>783</v>
      </c>
      <c r="E72" s="402"/>
      <c r="F72" s="402"/>
      <c r="G72" s="402"/>
      <c r="H72" s="56"/>
      <c r="I72" s="56"/>
      <c r="J72" s="56"/>
      <c r="K72" s="56"/>
      <c r="L72" s="81"/>
      <c r="R72" s="86"/>
      <c r="V72" s="87"/>
      <c r="AA72" s="135"/>
      <c r="AG72" s="45"/>
      <c r="AK72" s="47"/>
      <c r="AQ72" s="86"/>
      <c r="AU72" s="87"/>
      <c r="AW72" s="52"/>
      <c r="AX72" s="52"/>
      <c r="AZ72" s="47"/>
      <c r="BF72" s="45"/>
      <c r="BJ72" s="47"/>
      <c r="BL72" s="52">
        <v>36495</v>
      </c>
      <c r="BM72" s="52">
        <v>36526</v>
      </c>
      <c r="BN72" s="44">
        <v>783</v>
      </c>
      <c r="BP72" s="45"/>
      <c r="BT72" s="47"/>
      <c r="BZ72" s="45"/>
      <c r="CD72" s="47"/>
      <c r="CE72" s="45"/>
      <c r="CI72" s="47"/>
    </row>
    <row r="73" spans="1:87" s="43" customFormat="1" x14ac:dyDescent="0.2">
      <c r="A73" s="59" t="s">
        <v>200</v>
      </c>
      <c r="B73" s="43" t="s">
        <v>131</v>
      </c>
      <c r="C73" s="43" t="s">
        <v>132</v>
      </c>
      <c r="D73" s="279">
        <f t="shared" si="2"/>
        <v>1932.3333333333333</v>
      </c>
      <c r="E73" s="400">
        <f>MAX(D73:D78)</f>
        <v>9180</v>
      </c>
      <c r="F73" s="400">
        <f>E107/E73</f>
        <v>122.54901960784314</v>
      </c>
      <c r="G73" s="400">
        <f>$E$108/E73</f>
        <v>163.3986928104575</v>
      </c>
      <c r="H73" s="59"/>
      <c r="I73" s="59"/>
      <c r="J73" s="59"/>
      <c r="K73" s="59"/>
      <c r="L73" s="83"/>
      <c r="R73" s="88"/>
      <c r="V73" s="89"/>
      <c r="W73" s="43">
        <v>4103540</v>
      </c>
      <c r="X73" s="49">
        <v>44313</v>
      </c>
      <c r="Y73" s="49">
        <v>44358</v>
      </c>
      <c r="Z73" s="43">
        <v>2500</v>
      </c>
      <c r="AA73" s="136"/>
      <c r="AB73" s="43">
        <v>4106572</v>
      </c>
      <c r="AC73" s="49">
        <v>44474</v>
      </c>
      <c r="AD73" s="49">
        <v>44531</v>
      </c>
      <c r="AE73" s="43">
        <v>1600</v>
      </c>
      <c r="AG73" s="48"/>
      <c r="AK73" s="50"/>
      <c r="AQ73" s="88"/>
      <c r="AU73" s="89"/>
      <c r="AW73" s="51"/>
      <c r="AX73" s="51"/>
      <c r="AZ73" s="50"/>
      <c r="BF73" s="48"/>
      <c r="BJ73" s="50"/>
      <c r="BL73" s="51">
        <v>36495</v>
      </c>
      <c r="BM73" s="51">
        <v>36526</v>
      </c>
      <c r="BN73" s="43">
        <v>1697</v>
      </c>
      <c r="BP73" s="48"/>
      <c r="BT73" s="50"/>
      <c r="BZ73" s="48"/>
      <c r="CD73" s="50"/>
      <c r="CE73" s="48"/>
      <c r="CI73" s="50"/>
    </row>
    <row r="74" spans="1:87" s="43" customFormat="1" x14ac:dyDescent="0.2">
      <c r="A74" s="59"/>
      <c r="B74" s="43" t="s">
        <v>131</v>
      </c>
      <c r="C74" s="43" t="s">
        <v>133</v>
      </c>
      <c r="D74" s="279">
        <f t="shared" si="2"/>
        <v>2346</v>
      </c>
      <c r="E74" s="400"/>
      <c r="F74" s="400"/>
      <c r="G74" s="400"/>
      <c r="H74" s="59"/>
      <c r="I74" s="59"/>
      <c r="J74" s="59"/>
      <c r="K74" s="59"/>
      <c r="L74" s="83"/>
      <c r="R74" s="88"/>
      <c r="V74" s="89"/>
      <c r="AA74" s="136"/>
      <c r="AG74" s="48"/>
      <c r="AK74" s="50"/>
      <c r="AQ74" s="88"/>
      <c r="AU74" s="89"/>
      <c r="AW74" s="51"/>
      <c r="AX74" s="51"/>
      <c r="AZ74" s="50"/>
      <c r="BF74" s="48"/>
      <c r="BJ74" s="50"/>
      <c r="BL74" s="51">
        <v>36495</v>
      </c>
      <c r="BM74" s="51">
        <v>36526</v>
      </c>
      <c r="BN74" s="43">
        <v>2346</v>
      </c>
      <c r="BP74" s="48"/>
      <c r="BT74" s="50"/>
      <c r="BZ74" s="48"/>
      <c r="CD74" s="50"/>
      <c r="CE74" s="48"/>
      <c r="CI74" s="50"/>
    </row>
    <row r="75" spans="1:87" s="43" customFormat="1" x14ac:dyDescent="0.2">
      <c r="A75" s="59"/>
      <c r="B75" s="43" t="s">
        <v>131</v>
      </c>
      <c r="C75" s="43" t="s">
        <v>34</v>
      </c>
      <c r="D75" s="279">
        <f t="shared" si="2"/>
        <v>2644</v>
      </c>
      <c r="E75" s="400"/>
      <c r="F75" s="400"/>
      <c r="G75" s="400"/>
      <c r="H75" s="59"/>
      <c r="I75" s="59"/>
      <c r="J75" s="59"/>
      <c r="K75" s="59"/>
      <c r="L75" s="83"/>
      <c r="R75" s="88"/>
      <c r="V75" s="89"/>
      <c r="AA75" s="136"/>
      <c r="AG75" s="48"/>
      <c r="AK75" s="50"/>
      <c r="AQ75" s="88"/>
      <c r="AU75" s="89"/>
      <c r="AW75" s="51"/>
      <c r="AX75" s="51"/>
      <c r="AZ75" s="50"/>
      <c r="BF75" s="48"/>
      <c r="BJ75" s="50"/>
      <c r="BL75" s="51">
        <v>36495</v>
      </c>
      <c r="BM75" s="51">
        <v>36526</v>
      </c>
      <c r="BN75" s="43">
        <v>2644</v>
      </c>
      <c r="BP75" s="48"/>
      <c r="BT75" s="50"/>
      <c r="BZ75" s="48"/>
      <c r="CD75" s="50"/>
      <c r="CE75" s="48"/>
      <c r="CI75" s="50"/>
    </row>
    <row r="76" spans="1:87" s="43" customFormat="1" x14ac:dyDescent="0.2">
      <c r="A76" s="59"/>
      <c r="B76" s="43" t="s">
        <v>131</v>
      </c>
      <c r="C76" s="43" t="s">
        <v>134</v>
      </c>
      <c r="D76" s="279">
        <f t="shared" si="2"/>
        <v>2400</v>
      </c>
      <c r="E76" s="400"/>
      <c r="F76" s="400"/>
      <c r="G76" s="400"/>
      <c r="H76" s="59"/>
      <c r="I76" s="59"/>
      <c r="J76" s="59"/>
      <c r="K76" s="59"/>
      <c r="L76" s="83"/>
      <c r="R76" s="88"/>
      <c r="V76" s="89"/>
      <c r="AA76" s="136"/>
      <c r="AG76" s="48"/>
      <c r="AK76" s="50"/>
      <c r="AQ76" s="88"/>
      <c r="AU76" s="89"/>
      <c r="AW76" s="51"/>
      <c r="AX76" s="51"/>
      <c r="AZ76" s="50"/>
      <c r="BF76" s="48"/>
      <c r="BJ76" s="50"/>
      <c r="BL76" s="51">
        <v>36495</v>
      </c>
      <c r="BM76" s="51">
        <v>36526</v>
      </c>
      <c r="BN76" s="43">
        <v>2400</v>
      </c>
      <c r="BP76" s="48"/>
      <c r="BT76" s="50"/>
      <c r="BZ76" s="48"/>
      <c r="CD76" s="50"/>
      <c r="CE76" s="48"/>
      <c r="CI76" s="50"/>
    </row>
    <row r="77" spans="1:87" s="43" customFormat="1" x14ac:dyDescent="0.2">
      <c r="A77" s="59"/>
      <c r="B77" s="43" t="s">
        <v>131</v>
      </c>
      <c r="C77" s="43" t="s">
        <v>178</v>
      </c>
      <c r="D77" s="279">
        <f t="shared" si="2"/>
        <v>9180</v>
      </c>
      <c r="E77" s="400"/>
      <c r="F77" s="400"/>
      <c r="G77" s="400"/>
      <c r="H77" s="59">
        <v>502207</v>
      </c>
      <c r="I77" s="61">
        <v>43672</v>
      </c>
      <c r="J77" s="61">
        <v>43667</v>
      </c>
      <c r="K77" s="59">
        <v>9180</v>
      </c>
      <c r="L77" s="83"/>
      <c r="R77" s="88"/>
      <c r="V77" s="89"/>
      <c r="AA77" s="136"/>
      <c r="AG77" s="48"/>
      <c r="AK77" s="50"/>
      <c r="AQ77" s="88"/>
      <c r="AU77" s="89"/>
      <c r="AW77" s="51"/>
      <c r="AX77" s="51"/>
      <c r="AZ77" s="50"/>
      <c r="BF77" s="48"/>
      <c r="BJ77" s="50"/>
      <c r="BL77" s="51"/>
      <c r="BM77" s="51"/>
      <c r="BP77" s="48"/>
      <c r="BT77" s="50"/>
      <c r="BZ77" s="48"/>
      <c r="CD77" s="50"/>
      <c r="CE77" s="48"/>
      <c r="CI77" s="50"/>
    </row>
    <row r="78" spans="1:87" s="43" customFormat="1" x14ac:dyDescent="0.2">
      <c r="A78" s="59"/>
      <c r="B78" s="43" t="s">
        <v>131</v>
      </c>
      <c r="C78" s="43" t="s">
        <v>179</v>
      </c>
      <c r="D78" s="279">
        <f t="shared" si="2"/>
        <v>4717</v>
      </c>
      <c r="E78" s="400"/>
      <c r="F78" s="400"/>
      <c r="G78" s="400"/>
      <c r="H78" s="59">
        <v>500817</v>
      </c>
      <c r="I78" s="61">
        <v>43672</v>
      </c>
      <c r="J78" s="61">
        <v>43667</v>
      </c>
      <c r="K78" s="59">
        <v>7551</v>
      </c>
      <c r="L78" s="83"/>
      <c r="R78" s="88"/>
      <c r="V78" s="89"/>
      <c r="W78" s="43">
        <v>4104882</v>
      </c>
      <c r="X78" s="49">
        <v>44313</v>
      </c>
      <c r="Y78" s="49">
        <v>44358</v>
      </c>
      <c r="Z78" s="43">
        <v>5000</v>
      </c>
      <c r="AA78" s="136">
        <v>50</v>
      </c>
      <c r="AB78" s="43">
        <v>4106574</v>
      </c>
      <c r="AC78" s="49">
        <v>44474</v>
      </c>
      <c r="AD78" s="49">
        <v>44531</v>
      </c>
      <c r="AE78" s="43">
        <v>1600</v>
      </c>
      <c r="AG78" s="48"/>
      <c r="AK78" s="50"/>
      <c r="AQ78" s="88"/>
      <c r="AU78" s="89"/>
      <c r="AW78" s="51"/>
      <c r="AX78" s="51"/>
      <c r="AZ78" s="50"/>
      <c r="BF78" s="48"/>
      <c r="BJ78" s="50"/>
      <c r="BL78" s="51"/>
      <c r="BM78" s="51"/>
      <c r="BP78" s="48"/>
      <c r="BT78" s="50"/>
      <c r="BZ78" s="48"/>
      <c r="CD78" s="50"/>
      <c r="CE78" s="48"/>
      <c r="CI78" s="50"/>
    </row>
    <row r="79" spans="1:87" s="44" customFormat="1" x14ac:dyDescent="0.2">
      <c r="A79" s="56" t="s">
        <v>200</v>
      </c>
      <c r="B79" s="44" t="s">
        <v>135</v>
      </c>
      <c r="C79" s="78" t="s">
        <v>136</v>
      </c>
      <c r="D79" s="281">
        <f t="shared" si="2"/>
        <v>141.19999999999999</v>
      </c>
      <c r="E79" s="402">
        <f>MAX(D79:D80)</f>
        <v>282</v>
      </c>
      <c r="F79" s="402"/>
      <c r="G79" s="402">
        <f>$E$108/E79</f>
        <v>5319.1489361702124</v>
      </c>
      <c r="H79" s="56">
        <v>500653</v>
      </c>
      <c r="I79" s="60">
        <v>43635</v>
      </c>
      <c r="J79" s="60">
        <v>43671</v>
      </c>
      <c r="K79" s="56">
        <v>380</v>
      </c>
      <c r="L79" s="81"/>
      <c r="M79" s="78">
        <v>4091247</v>
      </c>
      <c r="N79" s="108">
        <v>43783</v>
      </c>
      <c r="O79" s="108">
        <v>43816</v>
      </c>
      <c r="P79" s="78">
        <v>10</v>
      </c>
      <c r="Q79" s="78"/>
      <c r="R79" s="90">
        <v>502433</v>
      </c>
      <c r="S79" s="108">
        <v>43861</v>
      </c>
      <c r="T79" s="108">
        <v>43892</v>
      </c>
      <c r="U79" s="78">
        <v>136</v>
      </c>
      <c r="V79" s="91"/>
      <c r="W79" s="78">
        <v>4104867</v>
      </c>
      <c r="X79" s="108">
        <v>44313</v>
      </c>
      <c r="Y79" s="108">
        <v>44358</v>
      </c>
      <c r="Z79" s="78">
        <v>160</v>
      </c>
      <c r="AA79" s="137"/>
      <c r="AB79" s="78"/>
      <c r="AC79" s="78"/>
      <c r="AD79" s="78"/>
      <c r="AE79" s="78"/>
      <c r="AF79" s="78"/>
      <c r="AG79" s="121"/>
      <c r="AH79" s="78"/>
      <c r="AI79" s="78"/>
      <c r="AJ79" s="78"/>
      <c r="AK79" s="120"/>
      <c r="AL79" s="78"/>
      <c r="AM79" s="78"/>
      <c r="AN79" s="78"/>
      <c r="AO79" s="78"/>
      <c r="AP79" s="78"/>
      <c r="AQ79" s="86"/>
      <c r="AU79" s="87"/>
      <c r="AW79" s="52"/>
      <c r="AX79" s="52"/>
      <c r="AZ79" s="47"/>
      <c r="BB79" s="52">
        <v>36130</v>
      </c>
      <c r="BC79" s="52">
        <v>36161</v>
      </c>
      <c r="BD79" s="44">
        <v>20</v>
      </c>
      <c r="BF79" s="45"/>
      <c r="BJ79" s="47"/>
      <c r="BP79" s="45"/>
      <c r="BT79" s="47"/>
      <c r="BZ79" s="45"/>
      <c r="CD79" s="47"/>
      <c r="CE79" s="45"/>
      <c r="CI79" s="47"/>
    </row>
    <row r="80" spans="1:87" s="44" customFormat="1" x14ac:dyDescent="0.2">
      <c r="A80" s="56"/>
      <c r="B80" s="44" t="s">
        <v>135</v>
      </c>
      <c r="C80" s="78" t="s">
        <v>137</v>
      </c>
      <c r="D80" s="281">
        <f t="shared" si="2"/>
        <v>282</v>
      </c>
      <c r="E80" s="402"/>
      <c r="F80" s="402"/>
      <c r="G80" s="402"/>
      <c r="H80" s="56">
        <v>500844</v>
      </c>
      <c r="I80" s="60">
        <v>43635</v>
      </c>
      <c r="J80" s="60">
        <v>43671</v>
      </c>
      <c r="K80" s="56">
        <v>476</v>
      </c>
      <c r="L80" s="81"/>
      <c r="M80" s="78">
        <v>4091289</v>
      </c>
      <c r="N80" s="108">
        <v>43783</v>
      </c>
      <c r="O80" s="108">
        <v>43816</v>
      </c>
      <c r="P80" s="78">
        <v>12</v>
      </c>
      <c r="Q80" s="78"/>
      <c r="R80" s="90">
        <v>502254</v>
      </c>
      <c r="S80" s="108">
        <v>43861</v>
      </c>
      <c r="T80" s="108">
        <v>43892</v>
      </c>
      <c r="U80" s="78">
        <v>294</v>
      </c>
      <c r="V80" s="91"/>
      <c r="W80" s="78">
        <v>4104827</v>
      </c>
      <c r="X80" s="108">
        <v>44313</v>
      </c>
      <c r="Y80" s="108">
        <v>44358</v>
      </c>
      <c r="Z80" s="78">
        <v>340</v>
      </c>
      <c r="AA80" s="137">
        <v>754</v>
      </c>
      <c r="AB80" s="78"/>
      <c r="AC80" s="78"/>
      <c r="AD80" s="78"/>
      <c r="AE80" s="78"/>
      <c r="AF80" s="78"/>
      <c r="AG80" s="121"/>
      <c r="AH80" s="78"/>
      <c r="AI80" s="78"/>
      <c r="AJ80" s="78"/>
      <c r="AK80" s="120"/>
      <c r="AL80" s="78"/>
      <c r="AM80" s="78"/>
      <c r="AN80" s="78"/>
      <c r="AO80" s="78"/>
      <c r="AP80" s="78"/>
      <c r="AQ80" s="86"/>
      <c r="AU80" s="87"/>
      <c r="AW80" s="52"/>
      <c r="AX80" s="52"/>
      <c r="AZ80" s="47"/>
      <c r="BB80" s="52">
        <v>36130</v>
      </c>
      <c r="BC80" s="52">
        <v>36161</v>
      </c>
      <c r="BD80" s="44">
        <v>270</v>
      </c>
      <c r="BF80" s="45"/>
      <c r="BG80" s="52">
        <v>36373</v>
      </c>
      <c r="BH80" s="52">
        <v>36404</v>
      </c>
      <c r="BI80" s="44">
        <v>300</v>
      </c>
      <c r="BJ80" s="47"/>
      <c r="BP80" s="45"/>
      <c r="BT80" s="47"/>
      <c r="BZ80" s="45"/>
      <c r="CD80" s="47"/>
      <c r="CE80" s="45"/>
      <c r="CI80" s="47"/>
    </row>
    <row r="81" spans="1:87" s="43" customFormat="1" x14ac:dyDescent="0.2">
      <c r="A81" s="59" t="s">
        <v>200</v>
      </c>
      <c r="B81" s="43" t="s">
        <v>141</v>
      </c>
      <c r="C81" s="43" t="s">
        <v>142</v>
      </c>
      <c r="D81" s="279">
        <f t="shared" si="2"/>
        <v>5216.666666666667</v>
      </c>
      <c r="E81" s="400">
        <f>MAX(D81:D85)</f>
        <v>16920</v>
      </c>
      <c r="F81" s="400">
        <f>E107/E81</f>
        <v>66.489361702127653</v>
      </c>
      <c r="G81" s="400">
        <f>$E$108/E81</f>
        <v>88.652482269503551</v>
      </c>
      <c r="H81" s="59"/>
      <c r="I81" s="59"/>
      <c r="J81" s="59"/>
      <c r="K81" s="59"/>
      <c r="L81" s="83"/>
      <c r="R81" s="88"/>
      <c r="V81" s="89"/>
      <c r="W81" s="43">
        <v>4104810</v>
      </c>
      <c r="X81" s="49">
        <v>44316</v>
      </c>
      <c r="Y81" s="49">
        <v>44358</v>
      </c>
      <c r="Z81" s="43">
        <v>3200</v>
      </c>
      <c r="AA81" s="136"/>
      <c r="AB81" s="43">
        <v>4106555</v>
      </c>
      <c r="AC81" s="49">
        <v>44474</v>
      </c>
      <c r="AD81" s="49">
        <v>44512</v>
      </c>
      <c r="AE81" s="43">
        <v>4000</v>
      </c>
      <c r="AG81" s="48"/>
      <c r="AK81" s="50"/>
      <c r="AQ81" s="88"/>
      <c r="AU81" s="89"/>
      <c r="AW81" s="51"/>
      <c r="AX81" s="51"/>
      <c r="AZ81" s="50"/>
      <c r="BF81" s="48"/>
      <c r="BJ81" s="50"/>
      <c r="BP81" s="48"/>
      <c r="BT81" s="50"/>
      <c r="BV81" s="51">
        <v>39326</v>
      </c>
      <c r="BW81" s="51">
        <v>39356</v>
      </c>
      <c r="BX81" s="43">
        <v>8450</v>
      </c>
      <c r="BZ81" s="48"/>
      <c r="CD81" s="50"/>
      <c r="CE81" s="48"/>
      <c r="CI81" s="50"/>
    </row>
    <row r="82" spans="1:87" s="43" customFormat="1" x14ac:dyDescent="0.2">
      <c r="A82" s="59"/>
      <c r="B82" s="43" t="s">
        <v>141</v>
      </c>
      <c r="C82" s="43" t="s">
        <v>143</v>
      </c>
      <c r="D82" s="279">
        <f t="shared" si="2"/>
        <v>8306.6666666666661</v>
      </c>
      <c r="E82" s="400"/>
      <c r="F82" s="400"/>
      <c r="G82" s="400"/>
      <c r="H82" s="59"/>
      <c r="I82" s="59"/>
      <c r="J82" s="59"/>
      <c r="K82" s="59"/>
      <c r="L82" s="83"/>
      <c r="R82" s="88"/>
      <c r="V82" s="89"/>
      <c r="AA82" s="136"/>
      <c r="AG82" s="48"/>
      <c r="AK82" s="50"/>
      <c r="AQ82" s="88"/>
      <c r="AU82" s="89"/>
      <c r="AW82" s="51"/>
      <c r="AX82" s="51"/>
      <c r="AZ82" s="50"/>
      <c r="BF82" s="48"/>
      <c r="BJ82" s="50"/>
      <c r="BP82" s="48"/>
      <c r="BT82" s="50"/>
      <c r="BV82" s="51">
        <v>39326</v>
      </c>
      <c r="BW82" s="51">
        <v>39356</v>
      </c>
      <c r="BX82" s="43">
        <v>9200</v>
      </c>
      <c r="BZ82" s="48"/>
      <c r="CA82" s="51">
        <v>39661</v>
      </c>
      <c r="CB82" s="51">
        <v>39661</v>
      </c>
      <c r="CC82" s="43">
        <v>12790</v>
      </c>
      <c r="CD82" s="50"/>
      <c r="CE82" s="48"/>
      <c r="CF82" s="51">
        <v>39753</v>
      </c>
      <c r="CG82" s="51">
        <v>39753</v>
      </c>
      <c r="CH82" s="43">
        <v>2930</v>
      </c>
      <c r="CI82" s="50"/>
    </row>
    <row r="83" spans="1:87" s="43" customFormat="1" x14ac:dyDescent="0.2">
      <c r="A83" s="59"/>
      <c r="B83" s="43" t="s">
        <v>141</v>
      </c>
      <c r="C83" s="43" t="s">
        <v>144</v>
      </c>
      <c r="D83" s="279">
        <f t="shared" si="2"/>
        <v>7125.6</v>
      </c>
      <c r="E83" s="400"/>
      <c r="F83" s="400"/>
      <c r="G83" s="400"/>
      <c r="H83" s="59">
        <v>501559</v>
      </c>
      <c r="I83" s="61">
        <v>43640</v>
      </c>
      <c r="J83" s="61">
        <v>43667</v>
      </c>
      <c r="K83" s="59">
        <v>7590</v>
      </c>
      <c r="L83" s="83"/>
      <c r="R83" s="88">
        <v>503490</v>
      </c>
      <c r="S83" s="49">
        <v>43866</v>
      </c>
      <c r="T83" s="49">
        <v>47180</v>
      </c>
      <c r="U83" s="43">
        <v>5608</v>
      </c>
      <c r="V83" s="89"/>
      <c r="W83" s="43">
        <v>4104876</v>
      </c>
      <c r="X83" s="49">
        <v>44316</v>
      </c>
      <c r="Y83" s="49">
        <v>44358</v>
      </c>
      <c r="Z83" s="43">
        <v>5400</v>
      </c>
      <c r="AA83" s="136"/>
      <c r="AB83" s="43">
        <v>4106556</v>
      </c>
      <c r="AC83" s="49">
        <v>44474</v>
      </c>
      <c r="AD83" s="49">
        <v>44512</v>
      </c>
      <c r="AE83" s="43">
        <v>5700</v>
      </c>
      <c r="AG83" s="48"/>
      <c r="AK83" s="50"/>
      <c r="AQ83" s="88"/>
      <c r="AU83" s="89"/>
      <c r="AW83" s="51"/>
      <c r="AX83" s="51"/>
      <c r="AZ83" s="50"/>
      <c r="BF83" s="48"/>
      <c r="BJ83" s="50"/>
      <c r="BP83" s="48"/>
      <c r="BT83" s="50"/>
      <c r="BV83" s="51">
        <v>39326</v>
      </c>
      <c r="BW83" s="51">
        <v>39356</v>
      </c>
      <c r="BX83" s="43">
        <v>11330</v>
      </c>
      <c r="BZ83" s="48"/>
      <c r="CD83" s="50"/>
      <c r="CE83" s="48"/>
      <c r="CI83" s="50"/>
    </row>
    <row r="84" spans="1:87" s="43" customFormat="1" x14ac:dyDescent="0.2">
      <c r="A84" s="59"/>
      <c r="B84" s="43" t="s">
        <v>141</v>
      </c>
      <c r="C84" s="43" t="s">
        <v>145</v>
      </c>
      <c r="D84" s="279">
        <f t="shared" ref="D84:D103" si="3">AVERAGE(K84,P84,U84,Z84,AT84,AY84,BD84,BI84,BN84,BS84,BX84,CC84,CH84,AE84,AJ84,AO84)</f>
        <v>16920</v>
      </c>
      <c r="E84" s="400"/>
      <c r="F84" s="400"/>
      <c r="G84" s="400"/>
      <c r="H84" s="59"/>
      <c r="I84" s="59"/>
      <c r="J84" s="59"/>
      <c r="K84" s="59"/>
      <c r="L84" s="83"/>
      <c r="R84" s="88"/>
      <c r="V84" s="89"/>
      <c r="AA84" s="136"/>
      <c r="AG84" s="48"/>
      <c r="AK84" s="50"/>
      <c r="AQ84" s="88"/>
      <c r="AU84" s="89"/>
      <c r="AW84" s="51"/>
      <c r="AX84" s="51"/>
      <c r="AZ84" s="50"/>
      <c r="BF84" s="48"/>
      <c r="BJ84" s="50"/>
      <c r="BP84" s="48"/>
      <c r="BT84" s="50"/>
      <c r="BV84" s="51">
        <v>39326</v>
      </c>
      <c r="BW84" s="51">
        <v>39356</v>
      </c>
      <c r="BX84" s="43">
        <v>16920</v>
      </c>
      <c r="BZ84" s="48"/>
      <c r="CD84" s="50"/>
      <c r="CE84" s="48"/>
      <c r="CI84" s="50"/>
    </row>
    <row r="85" spans="1:87" s="43" customFormat="1" x14ac:dyDescent="0.2">
      <c r="A85" s="59"/>
      <c r="B85" s="43" t="s">
        <v>141</v>
      </c>
      <c r="C85" s="43" t="s">
        <v>183</v>
      </c>
      <c r="D85" s="279">
        <f t="shared" si="3"/>
        <v>5390.25</v>
      </c>
      <c r="E85" s="400"/>
      <c r="F85" s="400"/>
      <c r="G85" s="400"/>
      <c r="H85" s="59">
        <v>500740</v>
      </c>
      <c r="I85" s="61">
        <v>43640</v>
      </c>
      <c r="J85" s="61">
        <v>43667</v>
      </c>
      <c r="K85" s="59">
        <v>7886</v>
      </c>
      <c r="L85" s="83"/>
      <c r="R85" s="88">
        <v>501118</v>
      </c>
      <c r="S85" s="49">
        <v>43866</v>
      </c>
      <c r="T85" s="49">
        <v>47180</v>
      </c>
      <c r="U85" s="43">
        <v>4175</v>
      </c>
      <c r="V85" s="89"/>
      <c r="W85" s="43">
        <v>4104833</v>
      </c>
      <c r="X85" s="49">
        <v>44316</v>
      </c>
      <c r="Y85" s="49">
        <v>44358</v>
      </c>
      <c r="Z85" s="43">
        <v>4200</v>
      </c>
      <c r="AA85" s="136">
        <v>47</v>
      </c>
      <c r="AB85" s="43">
        <v>4106524</v>
      </c>
      <c r="AC85" s="49">
        <v>44474</v>
      </c>
      <c r="AD85" s="49">
        <v>44512</v>
      </c>
      <c r="AE85" s="43">
        <v>5300</v>
      </c>
      <c r="AG85" s="48"/>
      <c r="AK85" s="50"/>
      <c r="AQ85" s="88"/>
      <c r="AU85" s="89"/>
      <c r="AW85" s="51"/>
      <c r="AX85" s="51"/>
      <c r="AZ85" s="50"/>
      <c r="BF85" s="48"/>
      <c r="BJ85" s="50"/>
      <c r="BP85" s="48"/>
      <c r="BT85" s="50"/>
      <c r="BV85" s="51"/>
      <c r="BW85" s="51"/>
      <c r="BZ85" s="48"/>
      <c r="CD85" s="50"/>
      <c r="CE85" s="48"/>
      <c r="CI85" s="50"/>
    </row>
    <row r="86" spans="1:87" s="44" customFormat="1" x14ac:dyDescent="0.2">
      <c r="A86" s="56" t="s">
        <v>200</v>
      </c>
      <c r="B86" s="44" t="s">
        <v>146</v>
      </c>
      <c r="C86" s="44" t="s">
        <v>147</v>
      </c>
      <c r="D86" s="280">
        <f t="shared" si="3"/>
        <v>953.33333333333337</v>
      </c>
      <c r="E86" s="402">
        <f>MAX(D86:D89)</f>
        <v>3425</v>
      </c>
      <c r="F86" s="402">
        <f>E107/E86</f>
        <v>328.46715328467155</v>
      </c>
      <c r="G86" s="402">
        <f>$E$108/E86</f>
        <v>437.95620437956205</v>
      </c>
      <c r="H86" s="56"/>
      <c r="I86" s="56"/>
      <c r="J86" s="56"/>
      <c r="K86" s="56"/>
      <c r="L86" s="81"/>
      <c r="R86" s="86"/>
      <c r="V86" s="87"/>
      <c r="W86" s="44">
        <v>4104822</v>
      </c>
      <c r="X86" s="46">
        <v>44316</v>
      </c>
      <c r="Y86" s="46">
        <v>44358</v>
      </c>
      <c r="Z86" s="44">
        <v>1400</v>
      </c>
      <c r="AA86" s="135"/>
      <c r="AB86" s="44">
        <v>4106509</v>
      </c>
      <c r="AC86" s="46">
        <v>44477</v>
      </c>
      <c r="AD86" s="46">
        <v>44512</v>
      </c>
      <c r="AE86" s="44">
        <v>1200</v>
      </c>
      <c r="AG86" s="45"/>
      <c r="AK86" s="47"/>
      <c r="AQ86" s="86"/>
      <c r="AU86" s="87"/>
      <c r="AW86" s="52"/>
      <c r="AX86" s="52"/>
      <c r="AZ86" s="47"/>
      <c r="BB86" s="52">
        <v>36130</v>
      </c>
      <c r="BC86" s="52">
        <v>36161</v>
      </c>
      <c r="BD86" s="44">
        <v>260</v>
      </c>
      <c r="BF86" s="45"/>
      <c r="BJ86" s="47"/>
      <c r="BP86" s="45"/>
      <c r="BT86" s="47"/>
      <c r="BZ86" s="45"/>
      <c r="CD86" s="47"/>
      <c r="CE86" s="45"/>
      <c r="CI86" s="47"/>
    </row>
    <row r="87" spans="1:87" s="44" customFormat="1" x14ac:dyDescent="0.2">
      <c r="A87" s="56"/>
      <c r="B87" s="44" t="s">
        <v>146</v>
      </c>
      <c r="C87" s="44" t="s">
        <v>148</v>
      </c>
      <c r="D87" s="280">
        <f t="shared" si="3"/>
        <v>1960</v>
      </c>
      <c r="E87" s="402"/>
      <c r="F87" s="402"/>
      <c r="G87" s="402"/>
      <c r="H87" s="56"/>
      <c r="I87" s="56"/>
      <c r="J87" s="56"/>
      <c r="K87" s="56"/>
      <c r="L87" s="81"/>
      <c r="R87" s="86"/>
      <c r="V87" s="87"/>
      <c r="W87" s="44">
        <v>4104870</v>
      </c>
      <c r="X87" s="46">
        <v>44316</v>
      </c>
      <c r="Y87" s="46">
        <v>44358</v>
      </c>
      <c r="Z87" s="44">
        <v>3000</v>
      </c>
      <c r="AA87" s="135">
        <v>83</v>
      </c>
      <c r="AB87" s="44">
        <v>4106554</v>
      </c>
      <c r="AC87" s="46">
        <v>44477</v>
      </c>
      <c r="AD87" s="46">
        <v>44512</v>
      </c>
      <c r="AE87" s="44">
        <v>1600</v>
      </c>
      <c r="AG87" s="45"/>
      <c r="AK87" s="47"/>
      <c r="AQ87" s="86"/>
      <c r="AU87" s="87"/>
      <c r="AW87" s="52"/>
      <c r="AX87" s="52"/>
      <c r="AZ87" s="47"/>
      <c r="BB87" s="52">
        <v>36130</v>
      </c>
      <c r="BC87" s="52">
        <v>36161</v>
      </c>
      <c r="BD87" s="44">
        <v>460</v>
      </c>
      <c r="BF87" s="45"/>
      <c r="BG87" s="52">
        <v>36373</v>
      </c>
      <c r="BH87" s="52">
        <v>36404</v>
      </c>
      <c r="BI87" s="44">
        <v>2780</v>
      </c>
      <c r="BJ87" s="47"/>
      <c r="BP87" s="45"/>
      <c r="BT87" s="47"/>
      <c r="BZ87" s="45"/>
      <c r="CD87" s="47"/>
      <c r="CE87" s="45"/>
      <c r="CI87" s="47"/>
    </row>
    <row r="88" spans="1:87" s="44" customFormat="1" x14ac:dyDescent="0.2">
      <c r="A88" s="56"/>
      <c r="B88" s="44" t="s">
        <v>146</v>
      </c>
      <c r="C88" s="44" t="s">
        <v>187</v>
      </c>
      <c r="D88" s="280">
        <f t="shared" si="3"/>
        <v>2224.5</v>
      </c>
      <c r="E88" s="402"/>
      <c r="F88" s="402"/>
      <c r="G88" s="402"/>
      <c r="H88" s="56">
        <v>501338</v>
      </c>
      <c r="I88" s="60">
        <v>43642</v>
      </c>
      <c r="J88" s="60">
        <v>43674</v>
      </c>
      <c r="K88" s="56">
        <v>4183</v>
      </c>
      <c r="L88" s="81"/>
      <c r="R88" s="86">
        <v>501328</v>
      </c>
      <c r="S88" s="46">
        <v>43864</v>
      </c>
      <c r="T88" s="46">
        <v>43897</v>
      </c>
      <c r="U88" s="44">
        <v>266</v>
      </c>
      <c r="V88" s="87"/>
      <c r="AA88" s="135"/>
      <c r="AG88" s="45"/>
      <c r="AK88" s="47"/>
      <c r="AQ88" s="86"/>
      <c r="AU88" s="87"/>
      <c r="AW88" s="52"/>
      <c r="AX88" s="52"/>
      <c r="AZ88" s="47"/>
      <c r="BB88" s="52"/>
      <c r="BC88" s="52"/>
      <c r="BF88" s="45"/>
      <c r="BG88" s="52"/>
      <c r="BH88" s="52"/>
      <c r="BJ88" s="47"/>
      <c r="BP88" s="45"/>
      <c r="BT88" s="47"/>
      <c r="BZ88" s="45"/>
      <c r="CD88" s="47"/>
      <c r="CE88" s="45"/>
      <c r="CI88" s="47"/>
    </row>
    <row r="89" spans="1:87" s="44" customFormat="1" x14ac:dyDescent="0.2">
      <c r="A89" s="56"/>
      <c r="B89" s="44" t="s">
        <v>146</v>
      </c>
      <c r="C89" s="44" t="s">
        <v>188</v>
      </c>
      <c r="D89" s="280">
        <f t="shared" si="3"/>
        <v>3425</v>
      </c>
      <c r="E89" s="402"/>
      <c r="F89" s="402"/>
      <c r="G89" s="402"/>
      <c r="H89" s="56">
        <v>501605</v>
      </c>
      <c r="I89" s="60">
        <v>43642</v>
      </c>
      <c r="J89" s="60">
        <v>43674</v>
      </c>
      <c r="K89" s="56">
        <v>6387</v>
      </c>
      <c r="L89" s="81"/>
      <c r="R89" s="86">
        <v>500863</v>
      </c>
      <c r="S89" s="46">
        <v>43864</v>
      </c>
      <c r="T89" s="46">
        <v>43897</v>
      </c>
      <c r="U89" s="44">
        <v>463</v>
      </c>
      <c r="V89" s="87"/>
      <c r="AA89" s="135"/>
      <c r="AG89" s="45"/>
      <c r="AK89" s="47"/>
      <c r="AQ89" s="86"/>
      <c r="AU89" s="87"/>
      <c r="AW89" s="52"/>
      <c r="AX89" s="52"/>
      <c r="AZ89" s="47"/>
      <c r="BB89" s="52"/>
      <c r="BC89" s="52"/>
      <c r="BF89" s="45"/>
      <c r="BG89" s="52"/>
      <c r="BH89" s="52"/>
      <c r="BJ89" s="47"/>
      <c r="BP89" s="45"/>
      <c r="BT89" s="47"/>
      <c r="BZ89" s="45"/>
      <c r="CD89" s="47"/>
      <c r="CE89" s="45"/>
      <c r="CI89" s="47"/>
    </row>
    <row r="90" spans="1:87" s="43" customFormat="1" x14ac:dyDescent="0.2">
      <c r="A90" s="59" t="s">
        <v>205</v>
      </c>
      <c r="B90" s="43" t="s">
        <v>316</v>
      </c>
      <c r="C90" s="43" t="s">
        <v>150</v>
      </c>
      <c r="D90" s="279">
        <f t="shared" si="3"/>
        <v>155</v>
      </c>
      <c r="E90" s="392">
        <f>MAX(D90:D92)</f>
        <v>1420.75</v>
      </c>
      <c r="F90" s="392">
        <f>E107/E90</f>
        <v>791.83529825796234</v>
      </c>
      <c r="G90" s="392">
        <f>$E$108/E90</f>
        <v>1055.7803976772832</v>
      </c>
      <c r="H90" s="59"/>
      <c r="I90" s="59"/>
      <c r="J90" s="59"/>
      <c r="K90" s="59"/>
      <c r="L90" s="83"/>
      <c r="R90" s="88"/>
      <c r="V90" s="89"/>
      <c r="AA90" s="136"/>
      <c r="AG90" s="48"/>
      <c r="AK90" s="50"/>
      <c r="AQ90" s="88"/>
      <c r="AU90" s="89"/>
      <c r="AW90" s="51"/>
      <c r="AX90" s="51"/>
      <c r="AZ90" s="50"/>
      <c r="BB90" s="51">
        <v>36130</v>
      </c>
      <c r="BC90" s="51">
        <v>36161</v>
      </c>
      <c r="BD90" s="43">
        <v>280</v>
      </c>
      <c r="BF90" s="48"/>
      <c r="BG90" s="51">
        <v>36373</v>
      </c>
      <c r="BH90" s="51">
        <v>36404</v>
      </c>
      <c r="BI90" s="43">
        <v>30</v>
      </c>
      <c r="BJ90" s="50"/>
      <c r="BP90" s="48"/>
      <c r="BT90" s="50"/>
      <c r="BZ90" s="48"/>
      <c r="CD90" s="50"/>
      <c r="CE90" s="48"/>
      <c r="CI90" s="50"/>
    </row>
    <row r="91" spans="1:87" s="43" customFormat="1" x14ac:dyDescent="0.2">
      <c r="A91" s="59"/>
      <c r="B91" s="43" t="s">
        <v>316</v>
      </c>
      <c r="C91" s="43" t="s">
        <v>151</v>
      </c>
      <c r="D91" s="279">
        <f t="shared" si="3"/>
        <v>975</v>
      </c>
      <c r="E91" s="393"/>
      <c r="F91" s="393"/>
      <c r="G91" s="393"/>
      <c r="H91" s="59"/>
      <c r="I91" s="59"/>
      <c r="J91" s="59"/>
      <c r="K91" s="59"/>
      <c r="L91" s="83"/>
      <c r="R91" s="88"/>
      <c r="V91" s="89"/>
      <c r="AA91" s="136"/>
      <c r="AG91" s="48"/>
      <c r="AK91" s="50"/>
      <c r="AQ91" s="88"/>
      <c r="AU91" s="89"/>
      <c r="AW91" s="51"/>
      <c r="AX91" s="51"/>
      <c r="AZ91" s="50"/>
      <c r="BB91" s="51">
        <v>36130</v>
      </c>
      <c r="BC91" s="51">
        <v>36161</v>
      </c>
      <c r="BD91" s="43">
        <v>600</v>
      </c>
      <c r="BF91" s="48"/>
      <c r="BG91" s="51">
        <v>36373</v>
      </c>
      <c r="BH91" s="51">
        <v>36404</v>
      </c>
      <c r="BI91" s="43">
        <v>1350</v>
      </c>
      <c r="BJ91" s="50"/>
      <c r="BP91" s="48"/>
      <c r="BT91" s="50"/>
      <c r="BZ91" s="48"/>
      <c r="CD91" s="50"/>
      <c r="CE91" s="48"/>
      <c r="CI91" s="50"/>
    </row>
    <row r="92" spans="1:87" s="43" customFormat="1" x14ac:dyDescent="0.2">
      <c r="A92" s="59"/>
      <c r="B92" s="43" t="s">
        <v>316</v>
      </c>
      <c r="C92" s="43" t="s">
        <v>184</v>
      </c>
      <c r="D92" s="279">
        <f t="shared" si="3"/>
        <v>1420.75</v>
      </c>
      <c r="E92" s="393"/>
      <c r="F92" s="393"/>
      <c r="G92" s="393"/>
      <c r="H92" s="59">
        <v>502056</v>
      </c>
      <c r="I92" s="61">
        <v>43631</v>
      </c>
      <c r="J92" s="61">
        <v>43674</v>
      </c>
      <c r="K92" s="59">
        <v>2093</v>
      </c>
      <c r="L92" s="83"/>
      <c r="R92" s="88">
        <v>503023</v>
      </c>
      <c r="S92" s="49">
        <v>43862</v>
      </c>
      <c r="T92" s="49">
        <v>43894</v>
      </c>
      <c r="U92" s="43">
        <v>890</v>
      </c>
      <c r="V92" s="89"/>
      <c r="W92" s="43">
        <v>4104896</v>
      </c>
      <c r="X92" s="49">
        <v>44316</v>
      </c>
      <c r="Y92" s="49">
        <v>44358</v>
      </c>
      <c r="Z92" s="43">
        <v>1600</v>
      </c>
      <c r="AA92" s="136"/>
      <c r="AB92" s="43">
        <v>4106560</v>
      </c>
      <c r="AC92" s="49">
        <v>44474</v>
      </c>
      <c r="AD92" s="49">
        <v>44518</v>
      </c>
      <c r="AE92" s="43">
        <v>1100</v>
      </c>
      <c r="AG92" s="48"/>
      <c r="AK92" s="50"/>
      <c r="AQ92" s="88"/>
      <c r="AU92" s="89"/>
      <c r="AW92" s="51"/>
      <c r="AX92" s="51"/>
      <c r="AZ92" s="50"/>
      <c r="BB92" s="51"/>
      <c r="BC92" s="51"/>
      <c r="BF92" s="48"/>
      <c r="BG92" s="51"/>
      <c r="BH92" s="51"/>
      <c r="BJ92" s="50"/>
      <c r="BP92" s="48"/>
      <c r="BT92" s="50"/>
      <c r="BZ92" s="48"/>
      <c r="CD92" s="50"/>
      <c r="CE92" s="48"/>
      <c r="CI92" s="50"/>
    </row>
    <row r="93" spans="1:87" s="43" customFormat="1" x14ac:dyDescent="0.2">
      <c r="A93" s="59"/>
      <c r="B93" s="43" t="s">
        <v>316</v>
      </c>
      <c r="C93" s="43" t="s">
        <v>315</v>
      </c>
      <c r="D93" s="279">
        <f t="shared" si="3"/>
        <v>896</v>
      </c>
      <c r="E93" s="394"/>
      <c r="F93" s="394"/>
      <c r="G93" s="394"/>
      <c r="H93" s="59"/>
      <c r="I93" s="61"/>
      <c r="J93" s="61"/>
      <c r="K93" s="59"/>
      <c r="L93" s="83"/>
      <c r="R93" s="88">
        <v>502343</v>
      </c>
      <c r="S93" s="49">
        <v>43862</v>
      </c>
      <c r="T93" s="49">
        <v>43894</v>
      </c>
      <c r="U93" s="43">
        <v>1054</v>
      </c>
      <c r="V93" s="89"/>
      <c r="W93" s="43">
        <v>4104893</v>
      </c>
      <c r="X93" s="49">
        <v>44316</v>
      </c>
      <c r="Y93" s="49">
        <v>44358</v>
      </c>
      <c r="Z93" s="43">
        <v>780</v>
      </c>
      <c r="AA93" s="136">
        <v>158</v>
      </c>
      <c r="AB93" s="43">
        <v>4106518</v>
      </c>
      <c r="AC93" s="49">
        <v>44474</v>
      </c>
      <c r="AD93" s="49">
        <v>44518</v>
      </c>
      <c r="AE93" s="43">
        <v>1100</v>
      </c>
      <c r="AG93" s="48"/>
      <c r="AK93" s="50"/>
      <c r="AL93" s="43">
        <v>4111145</v>
      </c>
      <c r="AM93" s="49">
        <v>44734</v>
      </c>
      <c r="AN93" s="49">
        <v>44774</v>
      </c>
      <c r="AO93" s="43">
        <v>650</v>
      </c>
      <c r="AQ93" s="88"/>
      <c r="AU93" s="89"/>
      <c r="AW93" s="51"/>
      <c r="AX93" s="51"/>
      <c r="AZ93" s="50"/>
      <c r="BB93" s="51"/>
      <c r="BC93" s="51"/>
      <c r="BF93" s="48"/>
      <c r="BG93" s="51"/>
      <c r="BH93" s="51"/>
      <c r="BJ93" s="50"/>
      <c r="BP93" s="48"/>
      <c r="BT93" s="50"/>
      <c r="BZ93" s="48"/>
      <c r="CD93" s="50"/>
      <c r="CE93" s="48"/>
      <c r="CI93" s="50"/>
    </row>
    <row r="94" spans="1:87" s="44" customFormat="1" x14ac:dyDescent="0.2">
      <c r="A94" s="56" t="s">
        <v>205</v>
      </c>
      <c r="B94" s="44" t="s">
        <v>171</v>
      </c>
      <c r="C94" s="44" t="s">
        <v>172</v>
      </c>
      <c r="D94" s="280">
        <f t="shared" si="3"/>
        <v>1434.5</v>
      </c>
      <c r="E94" s="402">
        <f>MAX(D94:D96)</f>
        <v>1434.5</v>
      </c>
      <c r="F94" s="402">
        <f>E107/E94</f>
        <v>784.24538166608579</v>
      </c>
      <c r="G94" s="402">
        <f>$E$108/E94</f>
        <v>1045.6605088881142</v>
      </c>
      <c r="H94" s="56">
        <v>503517</v>
      </c>
      <c r="I94" s="60">
        <v>43635</v>
      </c>
      <c r="J94" s="60">
        <v>43671</v>
      </c>
      <c r="K94" s="56">
        <v>3496</v>
      </c>
      <c r="L94" s="81"/>
      <c r="R94" s="86">
        <v>500302</v>
      </c>
      <c r="S94" s="46">
        <v>43861</v>
      </c>
      <c r="T94" s="46">
        <v>43898</v>
      </c>
      <c r="U94" s="44">
        <v>492</v>
      </c>
      <c r="V94" s="87"/>
      <c r="W94" s="44">
        <v>4104856</v>
      </c>
      <c r="X94" s="46">
        <v>44316</v>
      </c>
      <c r="Y94" s="46">
        <v>44358</v>
      </c>
      <c r="Z94" s="44">
        <v>1300</v>
      </c>
      <c r="AA94" s="135"/>
      <c r="AB94" s="44">
        <v>4106557</v>
      </c>
      <c r="AC94" s="46">
        <v>44474</v>
      </c>
      <c r="AD94" s="46">
        <v>44512</v>
      </c>
      <c r="AE94" s="44">
        <v>450</v>
      </c>
      <c r="AG94" s="45"/>
      <c r="AK94" s="47"/>
      <c r="AQ94" s="86"/>
      <c r="AU94" s="87"/>
      <c r="AW94" s="52"/>
      <c r="AX94" s="52"/>
      <c r="AZ94" s="47"/>
      <c r="BF94" s="45"/>
      <c r="BJ94" s="47"/>
      <c r="BP94" s="45"/>
      <c r="BT94" s="47"/>
      <c r="BZ94" s="45"/>
      <c r="CD94" s="47"/>
      <c r="CE94" s="45"/>
      <c r="CI94" s="47"/>
    </row>
    <row r="95" spans="1:87" s="44" customFormat="1" x14ac:dyDescent="0.2">
      <c r="A95" s="56"/>
      <c r="B95" s="44" t="s">
        <v>171</v>
      </c>
      <c r="C95" s="44" t="s">
        <v>173</v>
      </c>
      <c r="D95" s="280">
        <f t="shared" si="3"/>
        <v>1357.75</v>
      </c>
      <c r="E95" s="402"/>
      <c r="F95" s="402"/>
      <c r="G95" s="402"/>
      <c r="H95" s="56">
        <v>502346</v>
      </c>
      <c r="I95" s="60">
        <v>43635</v>
      </c>
      <c r="J95" s="60">
        <v>43671</v>
      </c>
      <c r="K95" s="56">
        <v>2975</v>
      </c>
      <c r="L95" s="81"/>
      <c r="R95" s="86">
        <v>502344</v>
      </c>
      <c r="S95" s="46">
        <v>43861</v>
      </c>
      <c r="T95" s="46">
        <v>43898</v>
      </c>
      <c r="U95" s="44">
        <v>526</v>
      </c>
      <c r="V95" s="87"/>
      <c r="W95" s="44">
        <v>4104861</v>
      </c>
      <c r="X95" s="46">
        <v>44316</v>
      </c>
      <c r="Y95" s="46">
        <v>44358</v>
      </c>
      <c r="Z95" s="44">
        <v>1400</v>
      </c>
      <c r="AA95" s="135">
        <v>176</v>
      </c>
      <c r="AB95" s="44">
        <v>4106583</v>
      </c>
      <c r="AC95" s="46">
        <v>44474</v>
      </c>
      <c r="AD95" s="46">
        <v>44512</v>
      </c>
      <c r="AE95" s="44">
        <v>530</v>
      </c>
      <c r="AG95" s="45"/>
      <c r="AK95" s="47"/>
      <c r="AQ95" s="86"/>
      <c r="AU95" s="87"/>
      <c r="AW95" s="52"/>
      <c r="AX95" s="52"/>
      <c r="AZ95" s="47"/>
      <c r="BF95" s="45"/>
      <c r="BJ95" s="47"/>
      <c r="BP95" s="45"/>
      <c r="BT95" s="47"/>
      <c r="BZ95" s="45"/>
      <c r="CD95" s="47"/>
      <c r="CE95" s="45"/>
      <c r="CI95" s="47"/>
    </row>
    <row r="96" spans="1:87" s="44" customFormat="1" x14ac:dyDescent="0.2">
      <c r="A96" s="56"/>
      <c r="B96" s="44" t="s">
        <v>171</v>
      </c>
      <c r="C96" s="44" t="s">
        <v>174</v>
      </c>
      <c r="D96" s="280">
        <f t="shared" si="3"/>
        <v>1069.75</v>
      </c>
      <c r="E96" s="402"/>
      <c r="F96" s="402"/>
      <c r="G96" s="402"/>
      <c r="H96" s="56">
        <v>502062</v>
      </c>
      <c r="I96" s="60">
        <v>43635</v>
      </c>
      <c r="J96" s="60">
        <v>43671</v>
      </c>
      <c r="K96" s="56">
        <v>1710</v>
      </c>
      <c r="L96" s="81"/>
      <c r="R96" s="86">
        <v>500837</v>
      </c>
      <c r="S96" s="46">
        <v>43861</v>
      </c>
      <c r="T96" s="46">
        <v>43898</v>
      </c>
      <c r="U96" s="44">
        <v>549</v>
      </c>
      <c r="V96" s="87"/>
      <c r="W96" s="44">
        <v>4104817</v>
      </c>
      <c r="X96" s="46">
        <v>44316</v>
      </c>
      <c r="Y96" s="46">
        <v>44358</v>
      </c>
      <c r="Z96" s="44">
        <v>1200</v>
      </c>
      <c r="AA96" s="135"/>
      <c r="AB96" s="44">
        <v>4106576</v>
      </c>
      <c r="AC96" s="46">
        <v>44474</v>
      </c>
      <c r="AD96" s="46">
        <v>44512</v>
      </c>
      <c r="AE96" s="44">
        <v>820</v>
      </c>
      <c r="AG96" s="45"/>
      <c r="AK96" s="47"/>
      <c r="AQ96" s="86"/>
      <c r="AU96" s="87"/>
      <c r="AW96" s="52"/>
      <c r="AX96" s="52"/>
      <c r="AZ96" s="47"/>
      <c r="BF96" s="45"/>
      <c r="BJ96" s="47"/>
      <c r="BP96" s="45"/>
      <c r="BT96" s="47"/>
      <c r="BZ96" s="45"/>
      <c r="CD96" s="47"/>
      <c r="CE96" s="45"/>
      <c r="CI96" s="47"/>
    </row>
    <row r="97" spans="1:87" s="43" customFormat="1" x14ac:dyDescent="0.2">
      <c r="A97" s="59" t="s">
        <v>200</v>
      </c>
      <c r="B97" s="43" t="s">
        <v>175</v>
      </c>
      <c r="C97" s="43" t="s">
        <v>176</v>
      </c>
      <c r="D97" s="279">
        <f t="shared" si="3"/>
        <v>3172.75</v>
      </c>
      <c r="E97" s="400">
        <f>MAX(D97:D98)</f>
        <v>4825.75</v>
      </c>
      <c r="F97" s="400">
        <f>E107/E97</f>
        <v>233.12438481065121</v>
      </c>
      <c r="G97" s="400">
        <f>$E$108/E97</f>
        <v>310.83251308086824</v>
      </c>
      <c r="H97" s="59">
        <v>500788</v>
      </c>
      <c r="I97" s="61">
        <v>43643</v>
      </c>
      <c r="J97" s="61">
        <v>43672</v>
      </c>
      <c r="K97" s="59">
        <v>5596</v>
      </c>
      <c r="L97" s="83"/>
      <c r="R97" s="88">
        <v>502447</v>
      </c>
      <c r="S97" s="49">
        <v>43863</v>
      </c>
      <c r="T97" s="49">
        <v>43899</v>
      </c>
      <c r="U97" s="43">
        <v>2795</v>
      </c>
      <c r="V97" s="89"/>
      <c r="W97" s="43">
        <v>4104809</v>
      </c>
      <c r="X97" s="49">
        <v>44313</v>
      </c>
      <c r="Y97" s="49">
        <v>44358</v>
      </c>
      <c r="Z97" s="43">
        <v>2000</v>
      </c>
      <c r="AA97" s="136"/>
      <c r="AB97" s="43">
        <v>4106588</v>
      </c>
      <c r="AC97" s="49">
        <v>44477</v>
      </c>
      <c r="AD97" s="49">
        <v>44512</v>
      </c>
      <c r="AE97" s="43">
        <v>2300</v>
      </c>
      <c r="AG97" s="48"/>
      <c r="AK97" s="50"/>
      <c r="AQ97" s="88"/>
      <c r="AU97" s="89"/>
      <c r="AW97" s="51"/>
      <c r="AX97" s="51"/>
      <c r="AZ97" s="50"/>
      <c r="BF97" s="48"/>
      <c r="BJ97" s="50"/>
      <c r="BP97" s="48"/>
      <c r="BT97" s="50"/>
      <c r="BZ97" s="48"/>
      <c r="CD97" s="50"/>
      <c r="CE97" s="48"/>
      <c r="CI97" s="50"/>
    </row>
    <row r="98" spans="1:87" s="43" customFormat="1" x14ac:dyDescent="0.2">
      <c r="A98" s="59"/>
      <c r="B98" s="43" t="s">
        <v>175</v>
      </c>
      <c r="C98" s="43" t="s">
        <v>177</v>
      </c>
      <c r="D98" s="279">
        <f t="shared" si="3"/>
        <v>4825.75</v>
      </c>
      <c r="E98" s="400"/>
      <c r="F98" s="400"/>
      <c r="G98" s="400"/>
      <c r="H98" s="59">
        <v>500404</v>
      </c>
      <c r="I98" s="61">
        <v>43643</v>
      </c>
      <c r="J98" s="61">
        <v>43672</v>
      </c>
      <c r="K98" s="59">
        <v>7803</v>
      </c>
      <c r="L98" s="83"/>
      <c r="R98" s="88">
        <v>501438</v>
      </c>
      <c r="S98" s="49">
        <v>43863</v>
      </c>
      <c r="T98" s="49">
        <v>43899</v>
      </c>
      <c r="U98" s="43">
        <v>3900</v>
      </c>
      <c r="V98" s="89"/>
      <c r="W98" s="43">
        <v>4104848</v>
      </c>
      <c r="X98" s="49">
        <v>44313</v>
      </c>
      <c r="Y98" s="49">
        <v>44358</v>
      </c>
      <c r="Z98" s="43">
        <v>3700</v>
      </c>
      <c r="AA98" s="136">
        <v>68</v>
      </c>
      <c r="AB98" s="43">
        <v>4106547</v>
      </c>
      <c r="AC98" s="49">
        <v>44477</v>
      </c>
      <c r="AD98" s="49">
        <v>44512</v>
      </c>
      <c r="AE98" s="43">
        <v>3900</v>
      </c>
      <c r="AG98" s="48"/>
      <c r="AK98" s="50"/>
      <c r="AQ98" s="88"/>
      <c r="AU98" s="89"/>
      <c r="AW98" s="51"/>
      <c r="AX98" s="51"/>
      <c r="AZ98" s="50"/>
      <c r="BF98" s="48"/>
      <c r="BJ98" s="50"/>
      <c r="BP98" s="48"/>
      <c r="BT98" s="50"/>
      <c r="BZ98" s="48"/>
      <c r="CD98" s="50"/>
      <c r="CE98" s="48"/>
      <c r="CI98" s="50"/>
    </row>
    <row r="99" spans="1:87" s="44" customFormat="1" x14ac:dyDescent="0.2">
      <c r="A99" s="56" t="s">
        <v>200</v>
      </c>
      <c r="B99" s="44" t="s">
        <v>180</v>
      </c>
      <c r="C99" s="44" t="s">
        <v>181</v>
      </c>
      <c r="D99" s="280">
        <f t="shared" si="3"/>
        <v>3269</v>
      </c>
      <c r="E99" s="402">
        <f>MAX(D99:D100)</f>
        <v>4195.5</v>
      </c>
      <c r="F99" s="402">
        <f>E107/E99</f>
        <v>268.14444047193422</v>
      </c>
      <c r="G99" s="402">
        <f>$E$108/E99</f>
        <v>357.5259206292456</v>
      </c>
      <c r="H99" s="56">
        <v>501999</v>
      </c>
      <c r="I99" s="60">
        <v>43641</v>
      </c>
      <c r="J99" s="60">
        <v>43670</v>
      </c>
      <c r="K99" s="56">
        <v>8832</v>
      </c>
      <c r="L99" s="81"/>
      <c r="R99" s="86">
        <v>500548</v>
      </c>
      <c r="S99" s="46">
        <v>43862</v>
      </c>
      <c r="T99" s="46">
        <v>43892</v>
      </c>
      <c r="U99" s="44">
        <v>344</v>
      </c>
      <c r="V99" s="87"/>
      <c r="W99" s="44">
        <v>4104811</v>
      </c>
      <c r="X99" s="46">
        <v>44316</v>
      </c>
      <c r="Y99" s="46">
        <v>44358</v>
      </c>
      <c r="Z99" s="44">
        <v>2500</v>
      </c>
      <c r="AA99" s="135"/>
      <c r="AB99" s="44">
        <v>4106528</v>
      </c>
      <c r="AC99" s="46">
        <v>44477</v>
      </c>
      <c r="AD99" s="46">
        <v>44512</v>
      </c>
      <c r="AE99" s="44">
        <v>1400</v>
      </c>
      <c r="AG99" s="45"/>
      <c r="AK99" s="47"/>
      <c r="AQ99" s="86"/>
      <c r="AU99" s="87"/>
      <c r="AW99" s="52"/>
      <c r="AX99" s="52"/>
      <c r="AZ99" s="47"/>
      <c r="BF99" s="45"/>
      <c r="BJ99" s="47"/>
      <c r="BP99" s="45"/>
      <c r="BT99" s="47"/>
      <c r="BZ99" s="45"/>
      <c r="CD99" s="47"/>
      <c r="CE99" s="45"/>
      <c r="CI99" s="47"/>
    </row>
    <row r="100" spans="1:87" s="44" customFormat="1" x14ac:dyDescent="0.2">
      <c r="A100" s="56"/>
      <c r="B100" s="44" t="s">
        <v>180</v>
      </c>
      <c r="C100" s="44" t="s">
        <v>182</v>
      </c>
      <c r="D100" s="280">
        <f t="shared" si="3"/>
        <v>4195.5</v>
      </c>
      <c r="E100" s="402"/>
      <c r="F100" s="402"/>
      <c r="G100" s="402"/>
      <c r="H100" s="56">
        <v>501189</v>
      </c>
      <c r="I100" s="60">
        <v>43641</v>
      </c>
      <c r="J100" s="60">
        <v>43670</v>
      </c>
      <c r="K100" s="56">
        <v>8016</v>
      </c>
      <c r="L100" s="81"/>
      <c r="R100" s="86">
        <v>503484</v>
      </c>
      <c r="S100" s="46">
        <v>43862</v>
      </c>
      <c r="T100" s="46">
        <v>43892</v>
      </c>
      <c r="U100" s="44">
        <v>1866</v>
      </c>
      <c r="V100" s="87"/>
      <c r="W100" s="44">
        <v>4104840</v>
      </c>
      <c r="X100" s="46">
        <v>44316</v>
      </c>
      <c r="Y100" s="46">
        <v>44358</v>
      </c>
      <c r="Z100" s="44">
        <v>3900</v>
      </c>
      <c r="AA100" s="135">
        <v>65</v>
      </c>
      <c r="AB100" s="44">
        <v>4106505</v>
      </c>
      <c r="AC100" s="46">
        <v>44477</v>
      </c>
      <c r="AD100" s="46">
        <v>44512</v>
      </c>
      <c r="AE100" s="44">
        <v>3000</v>
      </c>
      <c r="AG100" s="45"/>
      <c r="AK100" s="47"/>
      <c r="AQ100" s="86"/>
      <c r="AU100" s="87"/>
      <c r="AW100" s="52"/>
      <c r="AX100" s="52"/>
      <c r="AZ100" s="47"/>
      <c r="BF100" s="45"/>
      <c r="BJ100" s="47"/>
      <c r="BP100" s="45"/>
      <c r="BT100" s="47"/>
      <c r="BZ100" s="45"/>
      <c r="CD100" s="47"/>
      <c r="CE100" s="45"/>
      <c r="CI100" s="47"/>
    </row>
    <row r="101" spans="1:87" s="43" customFormat="1" x14ac:dyDescent="0.2">
      <c r="A101" s="59" t="s">
        <v>201</v>
      </c>
      <c r="B101" s="43" t="s">
        <v>185</v>
      </c>
      <c r="C101" s="43" t="s">
        <v>186</v>
      </c>
      <c r="D101" s="279">
        <f t="shared" si="3"/>
        <v>7662</v>
      </c>
      <c r="E101" s="123">
        <f>D101</f>
        <v>7662</v>
      </c>
      <c r="F101" s="123">
        <f>E107/E101</f>
        <v>146.82850430696945</v>
      </c>
      <c r="G101" s="123">
        <f>$E$108/E101</f>
        <v>195.77133907595928</v>
      </c>
      <c r="H101" s="59">
        <v>501715</v>
      </c>
      <c r="I101" s="61">
        <v>43644</v>
      </c>
      <c r="J101" s="61">
        <v>43675</v>
      </c>
      <c r="K101" s="59">
        <v>18349</v>
      </c>
      <c r="L101" s="83"/>
      <c r="R101" s="88">
        <v>503409</v>
      </c>
      <c r="S101" s="49">
        <v>43865</v>
      </c>
      <c r="T101" s="49">
        <v>43894</v>
      </c>
      <c r="U101" s="43">
        <v>151</v>
      </c>
      <c r="V101" s="89"/>
      <c r="Z101" s="43" t="s">
        <v>60</v>
      </c>
      <c r="AA101" s="136"/>
      <c r="AB101" s="43">
        <v>4106570</v>
      </c>
      <c r="AC101" s="49">
        <v>44474</v>
      </c>
      <c r="AD101" s="49">
        <v>44515</v>
      </c>
      <c r="AE101" s="43">
        <v>1600</v>
      </c>
      <c r="AG101" s="48">
        <v>4110960</v>
      </c>
      <c r="AH101" s="49">
        <v>44692</v>
      </c>
      <c r="AI101" s="49">
        <v>44725</v>
      </c>
      <c r="AJ101" s="43">
        <v>2900</v>
      </c>
      <c r="AK101" s="50"/>
      <c r="AQ101" s="88"/>
      <c r="AU101" s="89"/>
      <c r="AW101" s="51"/>
      <c r="AX101" s="51"/>
      <c r="AZ101" s="50"/>
      <c r="BF101" s="48"/>
      <c r="BJ101" s="50"/>
      <c r="BP101" s="48"/>
      <c r="BT101" s="50"/>
      <c r="BZ101" s="48"/>
      <c r="CA101" s="51">
        <v>39661</v>
      </c>
      <c r="CB101" s="51">
        <v>39661</v>
      </c>
      <c r="CC101" s="43">
        <v>15310</v>
      </c>
      <c r="CD101" s="50"/>
      <c r="CE101" s="48"/>
      <c r="CI101" s="50"/>
    </row>
    <row r="102" spans="1:87" s="44" customFormat="1" x14ac:dyDescent="0.2">
      <c r="A102" s="56" t="s">
        <v>200</v>
      </c>
      <c r="B102" s="44" t="s">
        <v>359</v>
      </c>
      <c r="C102" s="78" t="s">
        <v>224</v>
      </c>
      <c r="D102" s="281">
        <f t="shared" si="3"/>
        <v>1182</v>
      </c>
      <c r="E102" s="402">
        <f>MAX(D102:D103)</f>
        <v>1182</v>
      </c>
      <c r="F102" s="397">
        <f>E107/E102</f>
        <v>951.7766497461929</v>
      </c>
      <c r="G102" s="397">
        <f>$E$108/E102</f>
        <v>1269.0355329949239</v>
      </c>
      <c r="H102" s="56">
        <v>501222</v>
      </c>
      <c r="I102" s="60">
        <v>43658</v>
      </c>
      <c r="J102" s="60">
        <v>43684</v>
      </c>
      <c r="K102" s="56">
        <v>2838</v>
      </c>
      <c r="L102" s="81"/>
      <c r="M102" s="78">
        <v>4091257</v>
      </c>
      <c r="N102" s="108">
        <v>43783</v>
      </c>
      <c r="O102" s="108">
        <v>43816</v>
      </c>
      <c r="P102" s="78">
        <v>640</v>
      </c>
      <c r="Q102" s="78">
        <v>396</v>
      </c>
      <c r="R102" s="90">
        <v>500106</v>
      </c>
      <c r="S102" s="108">
        <v>43866</v>
      </c>
      <c r="T102" s="108">
        <v>43895</v>
      </c>
      <c r="U102" s="78">
        <v>870</v>
      </c>
      <c r="V102" s="91"/>
      <c r="W102" s="78">
        <v>4104875</v>
      </c>
      <c r="X102" s="108">
        <v>44316</v>
      </c>
      <c r="Y102" s="108">
        <v>44358</v>
      </c>
      <c r="Z102" s="78">
        <v>780</v>
      </c>
      <c r="AA102" s="137"/>
      <c r="AB102" s="78"/>
      <c r="AC102" s="78"/>
      <c r="AD102" s="78"/>
      <c r="AE102" s="78"/>
      <c r="AF102" s="78"/>
      <c r="AG102" s="121"/>
      <c r="AH102" s="78"/>
      <c r="AI102" s="78"/>
      <c r="AJ102" s="78"/>
      <c r="AK102" s="120"/>
      <c r="AL102" s="78"/>
      <c r="AM102" s="78"/>
      <c r="AN102" s="78"/>
      <c r="AO102" s="78"/>
      <c r="AP102" s="78"/>
      <c r="AQ102" s="86"/>
      <c r="AR102" s="46">
        <v>42972</v>
      </c>
      <c r="AS102" s="46">
        <v>43026</v>
      </c>
      <c r="AT102" s="44">
        <v>1546</v>
      </c>
      <c r="AU102" s="87"/>
      <c r="AW102" s="52"/>
      <c r="AX102" s="52"/>
      <c r="AZ102" s="47"/>
      <c r="BB102" s="52">
        <v>36130</v>
      </c>
      <c r="BC102" s="52">
        <v>36161</v>
      </c>
      <c r="BD102" s="44">
        <v>750</v>
      </c>
      <c r="BF102" s="45"/>
      <c r="BG102" s="52">
        <v>36373</v>
      </c>
      <c r="BH102" s="52">
        <v>36404</v>
      </c>
      <c r="BI102" s="44">
        <v>850</v>
      </c>
      <c r="BJ102" s="47"/>
      <c r="BP102" s="45"/>
      <c r="BT102" s="47"/>
      <c r="BZ102" s="45"/>
      <c r="CD102" s="47"/>
      <c r="CE102" s="45"/>
      <c r="CI102" s="47"/>
    </row>
    <row r="103" spans="1:87" s="44" customFormat="1" x14ac:dyDescent="0.2">
      <c r="A103" s="56"/>
      <c r="B103" s="44" t="s">
        <v>359</v>
      </c>
      <c r="C103" s="78" t="s">
        <v>170</v>
      </c>
      <c r="D103" s="281">
        <f t="shared" si="3"/>
        <v>432</v>
      </c>
      <c r="E103" s="402"/>
      <c r="F103" s="399"/>
      <c r="G103" s="399"/>
      <c r="H103" s="56">
        <v>500833</v>
      </c>
      <c r="I103" s="60">
        <v>43658</v>
      </c>
      <c r="J103" s="60">
        <v>43684</v>
      </c>
      <c r="K103" s="56">
        <v>559</v>
      </c>
      <c r="L103" s="81"/>
      <c r="M103" s="78">
        <v>4091221</v>
      </c>
      <c r="N103" s="108">
        <v>43783</v>
      </c>
      <c r="O103" s="108">
        <v>43816</v>
      </c>
      <c r="P103" s="78">
        <v>310</v>
      </c>
      <c r="Q103" s="78"/>
      <c r="R103" s="90">
        <v>503402</v>
      </c>
      <c r="S103" s="108">
        <v>43866</v>
      </c>
      <c r="T103" s="108">
        <v>43895</v>
      </c>
      <c r="U103" s="78">
        <v>509</v>
      </c>
      <c r="V103" s="91"/>
      <c r="W103" s="78">
        <v>4104897</v>
      </c>
      <c r="X103" s="108">
        <v>44316</v>
      </c>
      <c r="Y103" s="108">
        <v>44358</v>
      </c>
      <c r="Z103" s="78">
        <v>350</v>
      </c>
      <c r="AA103" s="137">
        <v>324</v>
      </c>
      <c r="AB103" s="78"/>
      <c r="AC103" s="78"/>
      <c r="AD103" s="78"/>
      <c r="AE103" s="78"/>
      <c r="AF103" s="78"/>
      <c r="AG103" s="121"/>
      <c r="AH103" s="78"/>
      <c r="AI103" s="78"/>
      <c r="AJ103" s="78"/>
      <c r="AK103" s="120"/>
      <c r="AL103" s="78"/>
      <c r="AM103" s="78"/>
      <c r="AN103" s="78"/>
      <c r="AO103" s="78"/>
      <c r="AP103" s="78"/>
      <c r="AQ103" s="86"/>
      <c r="AR103" s="46"/>
      <c r="AS103" s="46"/>
      <c r="AU103" s="87"/>
      <c r="AW103" s="52"/>
      <c r="AX103" s="52"/>
      <c r="AZ103" s="47"/>
      <c r="BB103" s="52"/>
      <c r="BC103" s="52"/>
      <c r="BF103" s="45"/>
      <c r="BG103" s="52"/>
      <c r="BH103" s="52"/>
      <c r="BJ103" s="47"/>
      <c r="BP103" s="45"/>
      <c r="BT103" s="47"/>
      <c r="BZ103" s="45"/>
      <c r="CD103" s="47"/>
      <c r="CE103" s="45"/>
      <c r="CI103" s="47"/>
    </row>
    <row r="104" spans="1:87" s="169" customFormat="1" hidden="1" x14ac:dyDescent="0.2">
      <c r="E104" s="174"/>
      <c r="F104" s="174"/>
      <c r="G104" s="174"/>
      <c r="H104" s="172"/>
      <c r="L104" s="173"/>
      <c r="M104" s="172"/>
      <c r="R104" s="171"/>
      <c r="W104" s="171"/>
      <c r="AA104" s="170"/>
      <c r="AB104" s="171"/>
      <c r="AF104" s="170"/>
      <c r="AG104" s="171"/>
      <c r="AK104" s="170"/>
      <c r="AL104" s="171"/>
      <c r="AP104" s="170"/>
      <c r="AQ104" s="171"/>
      <c r="AU104" s="170"/>
      <c r="AV104" s="171"/>
      <c r="AZ104" s="170"/>
      <c r="BA104" s="171"/>
      <c r="BE104" s="170"/>
      <c r="BF104" s="171"/>
      <c r="BJ104" s="170"/>
      <c r="BK104" s="171"/>
      <c r="BO104" s="170"/>
    </row>
    <row r="105" spans="1:87" ht="16" hidden="1" x14ac:dyDescent="0.2">
      <c r="B105" s="321" t="s">
        <v>332</v>
      </c>
      <c r="C105" s="321"/>
      <c r="D105" s="176" t="s">
        <v>321</v>
      </c>
      <c r="E105" s="175">
        <f>1500000/6</f>
        <v>250000</v>
      </c>
    </row>
    <row r="106" spans="1:87" ht="16" hidden="1" x14ac:dyDescent="0.2">
      <c r="B106" s="321"/>
      <c r="C106" s="321"/>
      <c r="D106" s="176" t="s">
        <v>322</v>
      </c>
      <c r="E106" s="175">
        <f>E105*3</f>
        <v>750000</v>
      </c>
    </row>
    <row r="107" spans="1:87" ht="16" hidden="1" x14ac:dyDescent="0.2">
      <c r="B107" s="321"/>
      <c r="C107" s="321"/>
      <c r="D107" s="176" t="s">
        <v>320</v>
      </c>
      <c r="E107" s="175">
        <f>(E105*4.5)</f>
        <v>1125000</v>
      </c>
    </row>
    <row r="108" spans="1:87" ht="16" hidden="1" x14ac:dyDescent="0.2">
      <c r="B108" s="321"/>
      <c r="C108" s="321"/>
      <c r="D108" s="200" t="s">
        <v>331</v>
      </c>
      <c r="E108" s="186">
        <v>1500000</v>
      </c>
    </row>
    <row r="109" spans="1:87" s="169" customFormat="1" hidden="1" x14ac:dyDescent="0.2">
      <c r="E109" s="174"/>
      <c r="F109" s="174"/>
      <c r="G109" s="174"/>
      <c r="H109" s="172"/>
      <c r="L109" s="173"/>
      <c r="M109" s="172"/>
      <c r="R109" s="171"/>
      <c r="W109" s="171"/>
      <c r="AA109" s="170"/>
      <c r="AB109" s="171"/>
      <c r="AF109" s="170"/>
      <c r="AG109" s="171"/>
      <c r="AK109" s="170"/>
      <c r="AL109" s="171"/>
      <c r="AP109" s="170"/>
      <c r="AQ109" s="171"/>
      <c r="AU109" s="170"/>
      <c r="AV109" s="171"/>
      <c r="AZ109" s="170"/>
      <c r="BA109" s="171"/>
      <c r="BE109" s="170"/>
      <c r="BF109" s="171"/>
      <c r="BJ109" s="170"/>
      <c r="BK109" s="171"/>
      <c r="BO109" s="170"/>
    </row>
    <row r="110" spans="1:87" hidden="1" x14ac:dyDescent="0.2">
      <c r="B110" t="s">
        <v>330</v>
      </c>
      <c r="E110"/>
      <c r="F110" s="141"/>
    </row>
    <row r="111" spans="1:87" ht="16" hidden="1" thickBot="1" x14ac:dyDescent="0.25">
      <c r="A111" s="155">
        <f>IF(B111="","",MAX(A$110:A110)+1)</f>
        <v>1</v>
      </c>
      <c r="B111" s="155" t="str">
        <f t="shared" ref="B111:B142" si="4">IF(E4&gt;0,B4,"")</f>
        <v>Porth Yr Ogof</v>
      </c>
      <c r="C111" s="154">
        <f t="shared" ref="C111:C142" si="5">IF(E4&gt;0,E4,"")</f>
        <v>4581</v>
      </c>
      <c r="E111" s="153" t="str">
        <f t="shared" ref="E111:E142" si="6">IFERROR(INDEX($B$111:$B$210,MATCH(ROW()-ROW($D$110),$A$111:$A$210,0)),"")</f>
        <v>Porth Yr Ogof</v>
      </c>
      <c r="F111" s="152">
        <f t="shared" ref="F111:F142" si="7">IFERROR(INDEX($C$111:$C$210,MATCH(ROW()-ROW($D$110),$A$111:$A$210,0)),"")</f>
        <v>4581</v>
      </c>
      <c r="G111" s="150"/>
      <c r="H111" s="149" t="str" cm="1">
        <f t="array" ref="H111:I210">_xlfn.SORTBY(E111:F210,F111:F210)</f>
        <v>Wills Hole</v>
      </c>
      <c r="I111" s="148">
        <v>282</v>
      </c>
      <c r="J111" s="150"/>
      <c r="K111" s="149" t="str">
        <f t="shared" ref="K111:K142" si="8">IF(H111&gt;"*",H111,"")</f>
        <v>Wills Hole</v>
      </c>
      <c r="L111" s="149" t="str">
        <f t="shared" ref="L111:L142" si="9">IF(H111&gt;"*",$B$1,"")</f>
        <v>South Wales</v>
      </c>
      <c r="M111" s="148">
        <f t="shared" ref="M111:M142" si="10">IF(H111&gt;"*",I111,"")</f>
        <v>282</v>
      </c>
      <c r="O111" s="150"/>
      <c r="P111" s="150"/>
      <c r="Q111" s="150"/>
      <c r="R111" s="150"/>
      <c r="S111" s="150"/>
      <c r="T111" s="150"/>
      <c r="U111" s="150"/>
      <c r="V111" s="150"/>
      <c r="W111" s="150"/>
      <c r="X111" s="168"/>
      <c r="Y111" s="150"/>
      <c r="Z111" s="150"/>
      <c r="AA111" s="168"/>
      <c r="AB111" s="168"/>
      <c r="AC111" s="150"/>
      <c r="AD111" s="150"/>
      <c r="AE111" s="150"/>
      <c r="AF111" s="167"/>
    </row>
    <row r="112" spans="1:87" ht="16" hidden="1" thickBot="1" x14ac:dyDescent="0.25">
      <c r="A112" s="155" t="str">
        <f>IF(B112="","",MAX(A$110:A111)+1)</f>
        <v/>
      </c>
      <c r="B112" s="155" t="str">
        <f t="shared" si="4"/>
        <v/>
      </c>
      <c r="C112" s="154" t="str">
        <f t="shared" si="5"/>
        <v/>
      </c>
      <c r="E112" s="153" t="str">
        <f t="shared" si="6"/>
        <v>Porth Yr Ogof (avoiding Howells Grotto, Mud Hall &amp; Top sump 4)</v>
      </c>
      <c r="F112" s="152">
        <f t="shared" si="7"/>
        <v>296.25</v>
      </c>
      <c r="G112" s="150"/>
      <c r="H112" s="149" t="str">
        <v>Porth Yr Ogof (avoiding Howells Grotto, Mud Hall &amp; Top sump 4)</v>
      </c>
      <c r="I112" s="166">
        <v>296.25</v>
      </c>
      <c r="J112" s="150"/>
      <c r="K112" s="149" t="str">
        <f t="shared" si="8"/>
        <v>Porth Yr Ogof (avoiding Howells Grotto, Mud Hall &amp; Top sump 4)</v>
      </c>
      <c r="L112" s="149" t="str">
        <f t="shared" si="9"/>
        <v>South Wales</v>
      </c>
      <c r="M112" s="148">
        <f t="shared" si="10"/>
        <v>296.25</v>
      </c>
      <c r="N112" s="161"/>
      <c r="O112" s="161"/>
      <c r="P112" s="161"/>
      <c r="Q112" s="161"/>
      <c r="R112" s="161"/>
      <c r="S112" s="161"/>
      <c r="T112" s="161"/>
      <c r="U112" s="161"/>
      <c r="V112" s="161"/>
      <c r="W112" s="161"/>
      <c r="X112" s="162"/>
      <c r="Y112" s="161"/>
      <c r="Z112" s="161"/>
      <c r="AA112" s="162"/>
      <c r="AB112" s="162"/>
      <c r="AC112" s="161"/>
      <c r="AD112" s="161"/>
      <c r="AE112" s="161"/>
      <c r="AF112" s="160"/>
    </row>
    <row r="113" spans="1:32" ht="16" hidden="1" thickBot="1" x14ac:dyDescent="0.25">
      <c r="A113" s="155" t="str">
        <f>IF(B113="","",MAX(A$110:A112)+1)</f>
        <v/>
      </c>
      <c r="B113" s="155" t="str">
        <f t="shared" si="4"/>
        <v/>
      </c>
      <c r="C113" s="154" t="str">
        <f t="shared" si="5"/>
        <v/>
      </c>
      <c r="E113" s="153" t="str">
        <f t="shared" si="6"/>
        <v>Llygad Llwchwr</v>
      </c>
      <c r="F113" s="152">
        <f t="shared" si="7"/>
        <v>22022.6</v>
      </c>
      <c r="G113" s="150"/>
      <c r="H113" s="149" t="str">
        <v>Cwm Pwll y Rhyd</v>
      </c>
      <c r="I113" s="166">
        <v>347</v>
      </c>
      <c r="J113" s="150"/>
      <c r="K113" s="149" t="str">
        <f t="shared" si="8"/>
        <v>Cwm Pwll y Rhyd</v>
      </c>
      <c r="L113" s="149" t="str">
        <f t="shared" si="9"/>
        <v>South Wales</v>
      </c>
      <c r="M113" s="148">
        <f t="shared" si="10"/>
        <v>347</v>
      </c>
      <c r="N113" s="161"/>
      <c r="O113" s="161"/>
      <c r="P113" s="161"/>
      <c r="Q113" s="161"/>
      <c r="R113" s="161"/>
      <c r="S113" s="161"/>
      <c r="T113" s="161"/>
      <c r="U113" s="161"/>
      <c r="V113" s="161"/>
      <c r="W113" s="161"/>
      <c r="X113" s="162"/>
      <c r="Y113" s="161"/>
      <c r="Z113" s="161"/>
      <c r="AA113" s="162"/>
      <c r="AB113" s="162"/>
      <c r="AC113" s="161"/>
      <c r="AD113" s="161"/>
      <c r="AE113" s="161"/>
      <c r="AF113" s="160"/>
    </row>
    <row r="114" spans="1:32" ht="16" hidden="1" thickBot="1" x14ac:dyDescent="0.25">
      <c r="A114" s="155" t="str">
        <f>IF(B114="","",MAX(A$110:A113)+1)</f>
        <v/>
      </c>
      <c r="B114" s="155" t="str">
        <f t="shared" si="4"/>
        <v/>
      </c>
      <c r="C114" s="154" t="str">
        <f t="shared" si="5"/>
        <v/>
      </c>
      <c r="E114" s="153" t="str">
        <f t="shared" si="6"/>
        <v>Eglwys Faen</v>
      </c>
      <c r="F114" s="152">
        <f t="shared" si="7"/>
        <v>3518.3333333333335</v>
      </c>
      <c r="G114" s="150"/>
      <c r="H114" s="149" t="str">
        <v>White Lady</v>
      </c>
      <c r="I114" s="166">
        <v>377</v>
      </c>
      <c r="J114" s="150"/>
      <c r="K114" s="149" t="str">
        <f t="shared" si="8"/>
        <v>White Lady</v>
      </c>
      <c r="L114" s="149" t="str">
        <f t="shared" si="9"/>
        <v>South Wales</v>
      </c>
      <c r="M114" s="148">
        <f t="shared" si="10"/>
        <v>377</v>
      </c>
      <c r="N114" s="161"/>
      <c r="O114" s="161"/>
      <c r="P114" s="161"/>
      <c r="Q114" s="161"/>
      <c r="R114" s="161"/>
      <c r="S114" s="161"/>
      <c r="T114" s="161"/>
      <c r="U114" s="161"/>
      <c r="V114" s="161"/>
      <c r="W114" s="161"/>
      <c r="X114" s="162"/>
      <c r="Y114" s="161"/>
      <c r="Z114" s="161"/>
      <c r="AA114" s="162"/>
      <c r="AB114" s="162"/>
      <c r="AC114" s="161"/>
      <c r="AD114" s="161"/>
      <c r="AE114" s="161"/>
      <c r="AF114" s="160"/>
    </row>
    <row r="115" spans="1:32" ht="16" hidden="1" thickBot="1" x14ac:dyDescent="0.25">
      <c r="A115" s="155" t="str">
        <f>IF(B115="","",MAX(A$110:A114)+1)</f>
        <v/>
      </c>
      <c r="B115" s="155" t="str">
        <f t="shared" si="4"/>
        <v/>
      </c>
      <c r="C115" s="154" t="str">
        <f t="shared" si="5"/>
        <v/>
      </c>
      <c r="E115" s="153" t="str">
        <f t="shared" si="6"/>
        <v>Bridge Cave</v>
      </c>
      <c r="F115" s="152">
        <f t="shared" si="7"/>
        <v>1030</v>
      </c>
      <c r="G115" s="150"/>
      <c r="H115" s="149" t="str">
        <v>Ofof Pasg</v>
      </c>
      <c r="I115" s="166">
        <v>782</v>
      </c>
      <c r="J115" s="150"/>
      <c r="K115" s="149" t="str">
        <f t="shared" si="8"/>
        <v>Ofof Pasg</v>
      </c>
      <c r="L115" s="149" t="str">
        <f t="shared" si="9"/>
        <v>South Wales</v>
      </c>
      <c r="M115" s="148">
        <f t="shared" si="10"/>
        <v>782</v>
      </c>
      <c r="N115" s="161"/>
      <c r="O115" s="161"/>
      <c r="P115" s="161"/>
      <c r="Q115" s="161"/>
      <c r="R115" s="161"/>
      <c r="S115" s="161"/>
      <c r="T115" s="161"/>
      <c r="U115" s="161"/>
      <c r="V115" s="161"/>
      <c r="W115" s="161"/>
      <c r="X115" s="162"/>
      <c r="Y115" s="161"/>
      <c r="Z115" s="161"/>
      <c r="AA115" s="162"/>
      <c r="AB115" s="162"/>
      <c r="AC115" s="161"/>
      <c r="AD115" s="161"/>
      <c r="AE115" s="161"/>
      <c r="AF115" s="160"/>
    </row>
    <row r="116" spans="1:32" ht="16" hidden="1" thickBot="1" x14ac:dyDescent="0.25">
      <c r="A116" s="155" t="str">
        <f>IF(B116="","",MAX(A$110:A115)+1)</f>
        <v/>
      </c>
      <c r="B116" s="155" t="str">
        <f t="shared" si="4"/>
        <v/>
      </c>
      <c r="C116" s="154" t="str">
        <f t="shared" si="5"/>
        <v/>
      </c>
      <c r="E116" s="153" t="str">
        <f t="shared" si="6"/>
        <v>Town Drain</v>
      </c>
      <c r="F116" s="152">
        <f t="shared" si="7"/>
        <v>13112</v>
      </c>
      <c r="G116" s="150"/>
      <c r="H116" s="149" t="str">
        <v>Ogof Fechan</v>
      </c>
      <c r="I116" s="166">
        <v>783</v>
      </c>
      <c r="J116" s="150"/>
      <c r="K116" s="149" t="str">
        <f t="shared" si="8"/>
        <v>Ogof Fechan</v>
      </c>
      <c r="L116" s="149" t="str">
        <f t="shared" si="9"/>
        <v>South Wales</v>
      </c>
      <c r="M116" s="148">
        <f t="shared" si="10"/>
        <v>783</v>
      </c>
      <c r="N116" s="161"/>
      <c r="O116" s="161"/>
      <c r="P116" s="161"/>
      <c r="Q116" s="161"/>
      <c r="R116" s="161"/>
      <c r="S116" s="161"/>
      <c r="T116" s="161"/>
      <c r="U116" s="161"/>
      <c r="V116" s="161"/>
      <c r="W116" s="161"/>
      <c r="X116" s="162"/>
      <c r="Y116" s="161"/>
      <c r="Z116" s="161"/>
      <c r="AA116" s="162"/>
      <c r="AB116" s="162"/>
      <c r="AC116" s="161"/>
      <c r="AD116" s="161"/>
      <c r="AE116" s="161"/>
      <c r="AF116" s="160"/>
    </row>
    <row r="117" spans="1:32" ht="16" hidden="1" thickBot="1" x14ac:dyDescent="0.25">
      <c r="A117" s="155" t="str">
        <f>IF(B117="","",MAX(A$110:A116)+1)</f>
        <v/>
      </c>
      <c r="B117" s="155" t="str">
        <f t="shared" si="4"/>
        <v/>
      </c>
      <c r="C117" s="154" t="str">
        <f t="shared" si="5"/>
        <v/>
      </c>
      <c r="E117" s="153" t="str">
        <f t="shared" si="6"/>
        <v>White Lady</v>
      </c>
      <c r="F117" s="152">
        <f t="shared" si="7"/>
        <v>377</v>
      </c>
      <c r="G117" s="150"/>
      <c r="H117" s="149" t="str">
        <v>Ogof Pasg/Foel Fawr</v>
      </c>
      <c r="I117" s="166">
        <v>943</v>
      </c>
      <c r="J117" s="150"/>
      <c r="K117" s="149" t="str">
        <f t="shared" si="8"/>
        <v>Ogof Pasg/Foel Fawr</v>
      </c>
      <c r="L117" s="149" t="str">
        <f t="shared" si="9"/>
        <v>South Wales</v>
      </c>
      <c r="M117" s="148">
        <f t="shared" si="10"/>
        <v>943</v>
      </c>
      <c r="N117" s="161"/>
      <c r="O117" s="161"/>
      <c r="P117" s="161"/>
      <c r="Q117" s="161"/>
      <c r="R117" s="161"/>
      <c r="S117" s="161"/>
      <c r="T117" s="161"/>
      <c r="U117" s="161"/>
      <c r="V117" s="161"/>
      <c r="W117" s="161"/>
      <c r="X117" s="162"/>
      <c r="Y117" s="161"/>
      <c r="Z117" s="161"/>
      <c r="AA117" s="162"/>
      <c r="AB117" s="162"/>
      <c r="AC117" s="161"/>
      <c r="AD117" s="161"/>
      <c r="AE117" s="161"/>
      <c r="AF117" s="160"/>
    </row>
    <row r="118" spans="1:32" ht="16" hidden="1" thickBot="1" x14ac:dyDescent="0.25">
      <c r="A118" s="155" t="str">
        <f>IF(B118="","",MAX(A$110:A117)+1)</f>
        <v/>
      </c>
      <c r="B118" s="155" t="str">
        <f t="shared" si="4"/>
        <v/>
      </c>
      <c r="C118" s="154" t="str">
        <f t="shared" si="5"/>
        <v/>
      </c>
      <c r="E118" s="153" t="str">
        <f t="shared" si="6"/>
        <v>Cwm Pwll y Rhyd</v>
      </c>
      <c r="F118" s="152">
        <f t="shared" si="7"/>
        <v>347</v>
      </c>
      <c r="G118" s="150"/>
      <c r="H118" s="149" t="str">
        <v>Bridge Cave</v>
      </c>
      <c r="I118" s="166">
        <v>1030</v>
      </c>
      <c r="J118" s="150"/>
      <c r="K118" s="149" t="str">
        <f t="shared" si="8"/>
        <v>Bridge Cave</v>
      </c>
      <c r="L118" s="149" t="str">
        <f t="shared" si="9"/>
        <v>South Wales</v>
      </c>
      <c r="M118" s="148">
        <f t="shared" si="10"/>
        <v>1030</v>
      </c>
      <c r="N118" s="161"/>
      <c r="O118" s="161"/>
      <c r="P118" s="161"/>
      <c r="Q118" s="161"/>
      <c r="R118" s="161"/>
      <c r="S118" s="161"/>
      <c r="T118" s="161"/>
      <c r="U118" s="161"/>
      <c r="V118" s="161"/>
      <c r="W118" s="161"/>
      <c r="X118" s="162"/>
      <c r="Y118" s="161"/>
      <c r="Z118" s="161"/>
      <c r="AA118" s="162"/>
      <c r="AB118" s="162"/>
      <c r="AC118" s="161"/>
      <c r="AD118" s="161"/>
      <c r="AE118" s="161"/>
      <c r="AF118" s="160"/>
    </row>
    <row r="119" spans="1:32" ht="16" hidden="1" thickBot="1" x14ac:dyDescent="0.25">
      <c r="A119" s="155" t="str">
        <f>IF(B119="","",MAX(A$110:A118)+1)</f>
        <v/>
      </c>
      <c r="B119" s="155" t="str">
        <f t="shared" si="4"/>
        <v/>
      </c>
      <c r="C119" s="154" t="str">
        <f t="shared" si="5"/>
        <v/>
      </c>
      <c r="E119" s="153" t="str">
        <f t="shared" si="6"/>
        <v>Ogof y Ci</v>
      </c>
      <c r="F119" s="152">
        <f t="shared" si="7"/>
        <v>3461</v>
      </c>
      <c r="G119" s="150"/>
      <c r="H119" s="149" t="str">
        <v>Ogof Clogwyn (lower series)</v>
      </c>
      <c r="I119" s="166">
        <v>1182</v>
      </c>
      <c r="J119" s="150"/>
      <c r="K119" s="149" t="str">
        <f t="shared" si="8"/>
        <v>Ogof Clogwyn (lower series)</v>
      </c>
      <c r="L119" s="149" t="str">
        <f t="shared" si="9"/>
        <v>South Wales</v>
      </c>
      <c r="M119" s="148">
        <f t="shared" si="10"/>
        <v>1182</v>
      </c>
      <c r="N119" s="161"/>
      <c r="O119" s="161"/>
      <c r="P119" s="161"/>
      <c r="Q119" s="161"/>
      <c r="R119" s="161"/>
      <c r="S119" s="161"/>
      <c r="T119" s="161"/>
      <c r="U119" s="161"/>
      <c r="V119" s="161"/>
      <c r="W119" s="161"/>
      <c r="X119" s="162"/>
      <c r="Y119" s="161"/>
      <c r="Z119" s="161"/>
      <c r="AA119" s="162"/>
      <c r="AB119" s="162"/>
      <c r="AC119" s="161"/>
      <c r="AD119" s="161"/>
      <c r="AE119" s="161"/>
      <c r="AF119" s="160"/>
    </row>
    <row r="120" spans="1:32" ht="16" hidden="1" thickBot="1" x14ac:dyDescent="0.25">
      <c r="A120" s="155">
        <f>IF(B120="","",MAX(A$110:A119)+1)</f>
        <v>2</v>
      </c>
      <c r="B120" s="155" t="str">
        <f t="shared" si="4"/>
        <v>Porth Yr Ogof (avoiding Howells Grotto, Mud Hall &amp; Top sump 4)</v>
      </c>
      <c r="C120" s="154">
        <f t="shared" si="5"/>
        <v>296.25</v>
      </c>
      <c r="E120" s="153" t="str">
        <f t="shared" si="6"/>
        <v>Ogof Clogwyn</v>
      </c>
      <c r="F120" s="152">
        <f t="shared" si="7"/>
        <v>2562.5</v>
      </c>
      <c r="G120" s="150"/>
      <c r="H120" s="149" t="str">
        <v>Symonds Yat</v>
      </c>
      <c r="I120" s="166">
        <v>1420.75</v>
      </c>
      <c r="J120" s="150"/>
      <c r="K120" s="149" t="str">
        <f t="shared" si="8"/>
        <v>Symonds Yat</v>
      </c>
      <c r="L120" s="149" t="str">
        <f t="shared" si="9"/>
        <v>South Wales</v>
      </c>
      <c r="M120" s="148">
        <f t="shared" si="10"/>
        <v>1420.75</v>
      </c>
      <c r="N120" s="161"/>
      <c r="O120" s="161"/>
      <c r="P120" s="161"/>
      <c r="Q120" s="161"/>
      <c r="R120" s="161"/>
      <c r="S120" s="161"/>
      <c r="T120" s="161"/>
      <c r="U120" s="161"/>
      <c r="V120" s="161"/>
      <c r="W120" s="161"/>
      <c r="X120" s="162"/>
      <c r="Y120" s="161"/>
      <c r="Z120" s="161"/>
      <c r="AA120" s="162"/>
      <c r="AB120" s="162"/>
      <c r="AC120" s="161"/>
      <c r="AD120" s="161"/>
      <c r="AE120" s="161"/>
      <c r="AF120" s="160"/>
    </row>
    <row r="121" spans="1:32" ht="16" hidden="1" thickBot="1" x14ac:dyDescent="0.25">
      <c r="A121" s="155" t="str">
        <f>IF(B121="","",MAX(A$110:A120)+1)</f>
        <v/>
      </c>
      <c r="B121" s="155" t="str">
        <f t="shared" si="4"/>
        <v/>
      </c>
      <c r="C121" s="154" t="str">
        <f t="shared" si="5"/>
        <v/>
      </c>
      <c r="E121" s="153" t="str">
        <f t="shared" si="6"/>
        <v>Craig y Nos Quarry Cave</v>
      </c>
      <c r="F121" s="152">
        <f t="shared" si="7"/>
        <v>2189</v>
      </c>
      <c r="G121" s="150"/>
      <c r="H121" s="149" t="str">
        <v>Pwll Dwfn</v>
      </c>
      <c r="I121" s="166">
        <v>1434.5</v>
      </c>
      <c r="J121" s="150"/>
      <c r="K121" s="149" t="str">
        <f t="shared" si="8"/>
        <v>Pwll Dwfn</v>
      </c>
      <c r="L121" s="149" t="str">
        <f t="shared" si="9"/>
        <v>South Wales</v>
      </c>
      <c r="M121" s="148">
        <f t="shared" si="10"/>
        <v>1434.5</v>
      </c>
      <c r="N121" s="161"/>
      <c r="O121" s="161"/>
      <c r="P121" s="161"/>
      <c r="Q121" s="161"/>
      <c r="R121" s="161"/>
      <c r="S121" s="161"/>
      <c r="T121" s="161"/>
      <c r="U121" s="161"/>
      <c r="V121" s="161"/>
      <c r="W121" s="161"/>
      <c r="X121" s="162"/>
      <c r="Y121" s="161"/>
      <c r="Z121" s="161"/>
      <c r="AA121" s="162"/>
      <c r="AB121" s="162"/>
      <c r="AC121" s="161"/>
      <c r="AD121" s="161"/>
      <c r="AE121" s="161"/>
      <c r="AF121" s="160"/>
    </row>
    <row r="122" spans="1:32" ht="16" hidden="1" thickBot="1" x14ac:dyDescent="0.25">
      <c r="A122" s="155" t="str">
        <f>IF(B122="","",MAX(A$110:A121)+1)</f>
        <v/>
      </c>
      <c r="B122" s="155" t="str">
        <f t="shared" si="4"/>
        <v/>
      </c>
      <c r="C122" s="154" t="str">
        <f t="shared" si="5"/>
        <v/>
      </c>
      <c r="E122" s="153" t="str">
        <f t="shared" si="6"/>
        <v>Ofof Pasg</v>
      </c>
      <c r="F122" s="152">
        <f t="shared" si="7"/>
        <v>782</v>
      </c>
      <c r="G122" s="150"/>
      <c r="H122" s="149" t="str">
        <v>Craig y Nos Quarry Cave</v>
      </c>
      <c r="I122" s="166">
        <v>2189</v>
      </c>
      <c r="J122" s="150"/>
      <c r="K122" s="149" t="str">
        <f t="shared" si="8"/>
        <v>Craig y Nos Quarry Cave</v>
      </c>
      <c r="L122" s="149" t="str">
        <f t="shared" si="9"/>
        <v>South Wales</v>
      </c>
      <c r="M122" s="148">
        <f t="shared" si="10"/>
        <v>2189</v>
      </c>
      <c r="N122" s="161"/>
      <c r="O122" s="161"/>
      <c r="P122" s="161"/>
      <c r="Q122" s="161"/>
      <c r="R122" s="161"/>
      <c r="S122" s="161"/>
      <c r="T122" s="161"/>
      <c r="U122" s="161"/>
      <c r="V122" s="161"/>
      <c r="W122" s="161"/>
      <c r="X122" s="162"/>
      <c r="Y122" s="161"/>
      <c r="Z122" s="161"/>
      <c r="AA122" s="162"/>
      <c r="AB122" s="162"/>
      <c r="AC122" s="161"/>
      <c r="AD122" s="161"/>
      <c r="AE122" s="161"/>
      <c r="AF122" s="160"/>
    </row>
    <row r="123" spans="1:32" ht="16" hidden="1" thickBot="1" x14ac:dyDescent="0.25">
      <c r="A123" s="155" t="str">
        <f>IF(B123="","",MAX(A$110:A122)+1)</f>
        <v/>
      </c>
      <c r="B123" s="155" t="str">
        <f t="shared" si="4"/>
        <v/>
      </c>
      <c r="C123" s="154" t="str">
        <f t="shared" si="5"/>
        <v/>
      </c>
      <c r="E123" s="153" t="str">
        <f t="shared" si="6"/>
        <v>Ogof Pasg/Foel Fawr</v>
      </c>
      <c r="F123" s="152">
        <f t="shared" si="7"/>
        <v>943</v>
      </c>
      <c r="G123" s="150"/>
      <c r="H123" s="149" t="str">
        <v>Ogof Clogwyn</v>
      </c>
      <c r="I123" s="166">
        <v>2562.5</v>
      </c>
      <c r="J123" s="150"/>
      <c r="K123" s="149" t="str">
        <f t="shared" si="8"/>
        <v>Ogof Clogwyn</v>
      </c>
      <c r="L123" s="149" t="str">
        <f t="shared" si="9"/>
        <v>South Wales</v>
      </c>
      <c r="M123" s="148">
        <f t="shared" si="10"/>
        <v>2562.5</v>
      </c>
      <c r="N123" s="161"/>
      <c r="O123" s="161"/>
      <c r="P123" s="161"/>
      <c r="Q123" s="161"/>
      <c r="R123" s="161"/>
      <c r="S123" s="161"/>
      <c r="T123" s="161"/>
      <c r="U123" s="161"/>
      <c r="V123" s="161"/>
      <c r="W123" s="161"/>
      <c r="X123" s="162"/>
      <c r="Y123" s="161"/>
      <c r="Z123" s="161"/>
      <c r="AA123" s="162"/>
      <c r="AB123" s="162"/>
      <c r="AC123" s="161"/>
      <c r="AD123" s="161"/>
      <c r="AE123" s="161"/>
      <c r="AF123" s="160"/>
    </row>
    <row r="124" spans="1:32" ht="16" hidden="1" thickBot="1" x14ac:dyDescent="0.25">
      <c r="A124" s="155" t="str">
        <f>IF(B124="","",MAX(A$110:A123)+1)</f>
        <v/>
      </c>
      <c r="B124" s="155" t="str">
        <f t="shared" si="4"/>
        <v/>
      </c>
      <c r="C124" s="154" t="str">
        <f t="shared" si="5"/>
        <v/>
      </c>
      <c r="E124" s="153" t="str">
        <f t="shared" si="6"/>
        <v>Ogof Fechan</v>
      </c>
      <c r="F124" s="152">
        <f t="shared" si="7"/>
        <v>783</v>
      </c>
      <c r="G124" s="150"/>
      <c r="H124" s="149" t="str">
        <v>Ogof Pen Eryr</v>
      </c>
      <c r="I124" s="166">
        <v>3425</v>
      </c>
      <c r="J124" s="150"/>
      <c r="K124" s="149" t="str">
        <f t="shared" si="8"/>
        <v>Ogof Pen Eryr</v>
      </c>
      <c r="L124" s="149" t="str">
        <f t="shared" si="9"/>
        <v>South Wales</v>
      </c>
      <c r="M124" s="148">
        <f t="shared" si="10"/>
        <v>3425</v>
      </c>
      <c r="N124" s="161"/>
      <c r="O124" s="161"/>
      <c r="P124" s="161"/>
      <c r="Q124" s="161"/>
      <c r="R124" s="161"/>
      <c r="S124" s="161"/>
      <c r="T124" s="161"/>
      <c r="U124" s="161"/>
      <c r="V124" s="161"/>
      <c r="W124" s="161"/>
      <c r="X124" s="162"/>
      <c r="Y124" s="161"/>
      <c r="Z124" s="161"/>
      <c r="AA124" s="162"/>
      <c r="AB124" s="162"/>
      <c r="AC124" s="161"/>
      <c r="AD124" s="161"/>
      <c r="AE124" s="161"/>
      <c r="AF124" s="160"/>
    </row>
    <row r="125" spans="1:32" ht="16" hidden="1" thickBot="1" x14ac:dyDescent="0.25">
      <c r="A125" s="155" t="str">
        <f>IF(B125="","",MAX(A$110:A124)+1)</f>
        <v/>
      </c>
      <c r="B125" s="155" t="str">
        <f t="shared" si="4"/>
        <v/>
      </c>
      <c r="C125" s="154" t="str">
        <f t="shared" si="5"/>
        <v/>
      </c>
      <c r="E125" s="153" t="str">
        <f t="shared" si="6"/>
        <v>Little Neath River Cave</v>
      </c>
      <c r="F125" s="152">
        <f t="shared" si="7"/>
        <v>9180</v>
      </c>
      <c r="G125" s="150"/>
      <c r="H125" s="149" t="str">
        <v>Ogof y Ci</v>
      </c>
      <c r="I125" s="166">
        <v>3461</v>
      </c>
      <c r="J125" s="150"/>
      <c r="K125" s="149" t="str">
        <f t="shared" si="8"/>
        <v>Ogof y Ci</v>
      </c>
      <c r="L125" s="149" t="str">
        <f t="shared" si="9"/>
        <v>South Wales</v>
      </c>
      <c r="M125" s="148">
        <f t="shared" si="10"/>
        <v>3461</v>
      </c>
      <c r="N125" s="161"/>
      <c r="O125" s="161"/>
      <c r="P125" s="161"/>
      <c r="Q125" s="161"/>
      <c r="R125" s="161"/>
      <c r="S125" s="161"/>
      <c r="T125" s="161"/>
      <c r="U125" s="161"/>
      <c r="V125" s="161"/>
      <c r="W125" s="161"/>
      <c r="X125" s="162"/>
      <c r="Y125" s="161"/>
      <c r="Z125" s="161"/>
      <c r="AA125" s="162"/>
      <c r="AB125" s="162"/>
      <c r="AC125" s="161"/>
      <c r="AD125" s="161"/>
      <c r="AE125" s="161"/>
      <c r="AF125" s="160"/>
    </row>
    <row r="126" spans="1:32" ht="16" hidden="1" thickBot="1" x14ac:dyDescent="0.25">
      <c r="A126" s="155" t="str">
        <f>IF(B126="","",MAX(A$110:A125)+1)</f>
        <v/>
      </c>
      <c r="B126" s="155" t="str">
        <f t="shared" si="4"/>
        <v/>
      </c>
      <c r="C126" s="154" t="str">
        <f t="shared" si="5"/>
        <v/>
      </c>
      <c r="E126" s="153" t="str">
        <f t="shared" si="6"/>
        <v>Wills Hole</v>
      </c>
      <c r="F126" s="152">
        <f t="shared" si="7"/>
        <v>282</v>
      </c>
      <c r="G126" s="150"/>
      <c r="H126" s="149" t="str">
        <v>Eglwys Faen</v>
      </c>
      <c r="I126" s="166">
        <v>3518.3333333333335</v>
      </c>
      <c r="J126" s="150"/>
      <c r="K126" s="149" t="str">
        <f t="shared" si="8"/>
        <v>Eglwys Faen</v>
      </c>
      <c r="L126" s="149" t="str">
        <f t="shared" si="9"/>
        <v>South Wales</v>
      </c>
      <c r="M126" s="148">
        <f t="shared" si="10"/>
        <v>3518.3333333333335</v>
      </c>
      <c r="N126" s="161"/>
      <c r="O126" s="161"/>
      <c r="P126" s="161"/>
      <c r="Q126" s="161"/>
      <c r="R126" s="161"/>
      <c r="S126" s="161"/>
      <c r="T126" s="161"/>
      <c r="U126" s="161"/>
      <c r="V126" s="161"/>
      <c r="W126" s="161"/>
      <c r="X126" s="162"/>
      <c r="Y126" s="161"/>
      <c r="Z126" s="161"/>
      <c r="AA126" s="162"/>
      <c r="AB126" s="162"/>
      <c r="AC126" s="161"/>
      <c r="AD126" s="161"/>
      <c r="AE126" s="161"/>
      <c r="AF126" s="160"/>
    </row>
    <row r="127" spans="1:32" ht="16" hidden="1" thickBot="1" x14ac:dyDescent="0.25">
      <c r="A127" s="155" t="str">
        <f>IF(B127="","",MAX(A$110:A126)+1)</f>
        <v/>
      </c>
      <c r="B127" s="155" t="str">
        <f t="shared" si="4"/>
        <v/>
      </c>
      <c r="C127" s="154" t="str">
        <f t="shared" si="5"/>
        <v/>
      </c>
      <c r="E127" s="153" t="str">
        <f t="shared" si="6"/>
        <v>Agen Allwedd</v>
      </c>
      <c r="F127" s="152">
        <f t="shared" si="7"/>
        <v>16920</v>
      </c>
      <c r="G127" s="150"/>
      <c r="H127" s="149" t="str">
        <v>Craig y Ffynnon</v>
      </c>
      <c r="I127" s="166">
        <v>4195.5</v>
      </c>
      <c r="J127" s="150"/>
      <c r="K127" s="149" t="str">
        <f t="shared" si="8"/>
        <v>Craig y Ffynnon</v>
      </c>
      <c r="L127" s="149" t="str">
        <f t="shared" si="9"/>
        <v>South Wales</v>
      </c>
      <c r="M127" s="148">
        <f t="shared" si="10"/>
        <v>4195.5</v>
      </c>
      <c r="N127" s="161"/>
      <c r="O127" s="161"/>
      <c r="P127" s="161"/>
      <c r="Q127" s="161"/>
      <c r="R127" s="161"/>
      <c r="S127" s="161"/>
      <c r="T127" s="161"/>
      <c r="U127" s="161"/>
      <c r="V127" s="161"/>
      <c r="W127" s="161"/>
      <c r="X127" s="162"/>
      <c r="Y127" s="161"/>
      <c r="Z127" s="161"/>
      <c r="AA127" s="162"/>
      <c r="AB127" s="162"/>
      <c r="AC127" s="161"/>
      <c r="AD127" s="161"/>
      <c r="AE127" s="161"/>
      <c r="AF127" s="160"/>
    </row>
    <row r="128" spans="1:32" ht="16" hidden="1" thickBot="1" x14ac:dyDescent="0.25">
      <c r="A128" s="155" t="str">
        <f>IF(B128="","",MAX(A$110:A127)+1)</f>
        <v/>
      </c>
      <c r="B128" s="155" t="str">
        <f t="shared" si="4"/>
        <v/>
      </c>
      <c r="C128" s="154" t="str">
        <f t="shared" si="5"/>
        <v/>
      </c>
      <c r="E128" s="153" t="str">
        <f t="shared" si="6"/>
        <v>Ogof Pen Eryr</v>
      </c>
      <c r="F128" s="152">
        <f t="shared" si="7"/>
        <v>3425</v>
      </c>
      <c r="G128" s="150"/>
      <c r="H128" s="149" t="str">
        <v>Porth Yr Ogof</v>
      </c>
      <c r="I128" s="166">
        <v>4581</v>
      </c>
      <c r="J128" s="150"/>
      <c r="K128" s="149" t="str">
        <f t="shared" si="8"/>
        <v>Porth Yr Ogof</v>
      </c>
      <c r="L128" s="149" t="str">
        <f t="shared" si="9"/>
        <v>South Wales</v>
      </c>
      <c r="M128" s="148">
        <f t="shared" si="10"/>
        <v>4581</v>
      </c>
      <c r="N128" s="161"/>
      <c r="O128" s="161"/>
      <c r="P128" s="161"/>
      <c r="Q128" s="161"/>
      <c r="R128" s="161"/>
      <c r="S128" s="161"/>
      <c r="T128" s="161"/>
      <c r="U128" s="161"/>
      <c r="V128" s="161"/>
      <c r="W128" s="161"/>
      <c r="X128" s="162"/>
      <c r="Y128" s="161"/>
      <c r="Z128" s="161"/>
      <c r="AA128" s="162"/>
      <c r="AB128" s="162"/>
      <c r="AC128" s="161"/>
      <c r="AD128" s="161"/>
      <c r="AE128" s="161"/>
      <c r="AF128" s="160"/>
    </row>
    <row r="129" spans="1:32" ht="16" hidden="1" thickBot="1" x14ac:dyDescent="0.25">
      <c r="A129" s="155">
        <f>IF(B129="","",MAX(A$110:A128)+1)</f>
        <v>3</v>
      </c>
      <c r="B129" s="155" t="str">
        <f t="shared" si="4"/>
        <v>Llygad Llwchwr</v>
      </c>
      <c r="C129" s="154">
        <f t="shared" si="5"/>
        <v>22022.6</v>
      </c>
      <c r="E129" s="153" t="str">
        <f t="shared" si="6"/>
        <v>Symonds Yat</v>
      </c>
      <c r="F129" s="152">
        <f t="shared" si="7"/>
        <v>1420.75</v>
      </c>
      <c r="G129" s="150"/>
      <c r="H129" s="149" t="str">
        <v>Pant Mawr</v>
      </c>
      <c r="I129" s="166">
        <v>4825.75</v>
      </c>
      <c r="J129" s="150"/>
      <c r="K129" s="149" t="str">
        <f t="shared" si="8"/>
        <v>Pant Mawr</v>
      </c>
      <c r="L129" s="149" t="str">
        <f t="shared" si="9"/>
        <v>South Wales</v>
      </c>
      <c r="M129" s="148">
        <f t="shared" si="10"/>
        <v>4825.75</v>
      </c>
      <c r="N129" s="161"/>
      <c r="O129" s="161"/>
      <c r="P129" s="161"/>
      <c r="Q129" s="161"/>
      <c r="R129" s="161"/>
      <c r="S129" s="161"/>
      <c r="T129" s="161"/>
      <c r="U129" s="161"/>
      <c r="V129" s="161"/>
      <c r="W129" s="161"/>
      <c r="X129" s="162"/>
      <c r="Y129" s="161"/>
      <c r="Z129" s="161"/>
      <c r="AA129" s="162"/>
      <c r="AB129" s="162"/>
      <c r="AC129" s="161"/>
      <c r="AD129" s="161"/>
      <c r="AE129" s="161"/>
      <c r="AF129" s="160"/>
    </row>
    <row r="130" spans="1:32" ht="16" hidden="1" thickBot="1" x14ac:dyDescent="0.25">
      <c r="A130" s="155" t="str">
        <f>IF(B130="","",MAX(A$110:A129)+1)</f>
        <v/>
      </c>
      <c r="B130" s="155" t="str">
        <f t="shared" si="4"/>
        <v/>
      </c>
      <c r="C130" s="154" t="str">
        <f t="shared" si="5"/>
        <v/>
      </c>
      <c r="E130" s="153" t="str">
        <f t="shared" si="6"/>
        <v>Pwll Dwfn</v>
      </c>
      <c r="F130" s="152">
        <f t="shared" si="7"/>
        <v>1434.5</v>
      </c>
      <c r="G130" s="150"/>
      <c r="H130" s="149" t="str">
        <v>Greenbridge cave</v>
      </c>
      <c r="I130" s="166">
        <v>7662</v>
      </c>
      <c r="J130" s="150"/>
      <c r="K130" s="149" t="str">
        <f t="shared" si="8"/>
        <v>Greenbridge cave</v>
      </c>
      <c r="L130" s="149" t="str">
        <f t="shared" si="9"/>
        <v>South Wales</v>
      </c>
      <c r="M130" s="148">
        <f t="shared" si="10"/>
        <v>7662</v>
      </c>
      <c r="N130" s="161"/>
      <c r="O130" s="161"/>
      <c r="P130" s="161"/>
      <c r="Q130" s="161"/>
      <c r="R130" s="161"/>
      <c r="S130" s="161"/>
      <c r="T130" s="161"/>
      <c r="U130" s="161"/>
      <c r="V130" s="161"/>
      <c r="W130" s="161"/>
      <c r="X130" s="162"/>
      <c r="Y130" s="161"/>
      <c r="Z130" s="161"/>
      <c r="AA130" s="162"/>
      <c r="AB130" s="162"/>
      <c r="AC130" s="161"/>
      <c r="AD130" s="161"/>
      <c r="AE130" s="161"/>
      <c r="AF130" s="160"/>
    </row>
    <row r="131" spans="1:32" ht="16" hidden="1" thickBot="1" x14ac:dyDescent="0.25">
      <c r="A131" s="155" t="str">
        <f>IF(B131="","",MAX(A$110:A130)+1)</f>
        <v/>
      </c>
      <c r="B131" s="155" t="str">
        <f t="shared" si="4"/>
        <v/>
      </c>
      <c r="C131" s="154" t="str">
        <f t="shared" si="5"/>
        <v/>
      </c>
      <c r="E131" s="153" t="str">
        <f t="shared" si="6"/>
        <v>Pant Mawr</v>
      </c>
      <c r="F131" s="152">
        <f t="shared" si="7"/>
        <v>4825.75</v>
      </c>
      <c r="G131" s="150"/>
      <c r="H131" s="149" t="str">
        <v>Little Neath River Cave</v>
      </c>
      <c r="I131" s="166">
        <v>9180</v>
      </c>
      <c r="J131" s="150"/>
      <c r="K131" s="149" t="str">
        <f t="shared" si="8"/>
        <v>Little Neath River Cave</v>
      </c>
      <c r="L131" s="149" t="str">
        <f t="shared" si="9"/>
        <v>South Wales</v>
      </c>
      <c r="M131" s="148">
        <f t="shared" si="10"/>
        <v>9180</v>
      </c>
      <c r="N131" s="161"/>
      <c r="O131" s="161"/>
      <c r="P131" s="161"/>
      <c r="Q131" s="161"/>
      <c r="R131" s="161"/>
      <c r="S131" s="161"/>
      <c r="T131" s="161"/>
      <c r="U131" s="161"/>
      <c r="V131" s="161"/>
      <c r="W131" s="161"/>
      <c r="X131" s="162"/>
      <c r="Y131" s="161"/>
      <c r="Z131" s="161"/>
      <c r="AA131" s="162"/>
      <c r="AB131" s="162"/>
      <c r="AC131" s="161"/>
      <c r="AD131" s="161"/>
      <c r="AE131" s="161"/>
      <c r="AF131" s="160"/>
    </row>
    <row r="132" spans="1:32" ht="16" hidden="1" thickBot="1" x14ac:dyDescent="0.25">
      <c r="A132" s="155" t="str">
        <f>IF(B132="","",MAX(A$110:A131)+1)</f>
        <v/>
      </c>
      <c r="B132" s="155" t="str">
        <f t="shared" si="4"/>
        <v/>
      </c>
      <c r="C132" s="154" t="str">
        <f t="shared" si="5"/>
        <v/>
      </c>
      <c r="E132" s="153" t="str">
        <f t="shared" si="6"/>
        <v>Craig y Ffynnon</v>
      </c>
      <c r="F132" s="152">
        <f t="shared" si="7"/>
        <v>4195.5</v>
      </c>
      <c r="G132" s="150"/>
      <c r="H132" s="149" t="str">
        <v>Town Drain</v>
      </c>
      <c r="I132" s="166">
        <v>13112</v>
      </c>
      <c r="J132" s="150"/>
      <c r="K132" s="149" t="str">
        <f t="shared" si="8"/>
        <v>Town Drain</v>
      </c>
      <c r="L132" s="149" t="str">
        <f t="shared" si="9"/>
        <v>South Wales</v>
      </c>
      <c r="M132" s="148">
        <f t="shared" si="10"/>
        <v>13112</v>
      </c>
      <c r="N132" s="161"/>
      <c r="O132" s="161"/>
      <c r="P132" s="161"/>
      <c r="Q132" s="161"/>
      <c r="R132" s="161"/>
      <c r="S132" s="161"/>
      <c r="T132" s="161"/>
      <c r="U132" s="161"/>
      <c r="V132" s="161"/>
      <c r="W132" s="161"/>
      <c r="X132" s="162"/>
      <c r="Y132" s="161"/>
      <c r="Z132" s="161"/>
      <c r="AA132" s="162"/>
      <c r="AB132" s="162"/>
      <c r="AC132" s="161"/>
      <c r="AD132" s="161"/>
      <c r="AE132" s="161"/>
      <c r="AF132" s="160"/>
    </row>
    <row r="133" spans="1:32" ht="16" hidden="1" thickBot="1" x14ac:dyDescent="0.25">
      <c r="A133" s="155" t="str">
        <f>IF(B133="","",MAX(A$110:A132)+1)</f>
        <v/>
      </c>
      <c r="B133" s="155" t="str">
        <f t="shared" si="4"/>
        <v/>
      </c>
      <c r="C133" s="154" t="str">
        <f t="shared" si="5"/>
        <v/>
      </c>
      <c r="E133" s="153" t="str">
        <f t="shared" si="6"/>
        <v>Greenbridge cave</v>
      </c>
      <c r="F133" s="152">
        <f t="shared" si="7"/>
        <v>7662</v>
      </c>
      <c r="G133" s="150"/>
      <c r="H133" s="149" t="str">
        <v>Agen Allwedd</v>
      </c>
      <c r="I133" s="166">
        <v>16920</v>
      </c>
      <c r="J133" s="150"/>
      <c r="K133" s="149" t="str">
        <f t="shared" si="8"/>
        <v>Agen Allwedd</v>
      </c>
      <c r="L133" s="149" t="str">
        <f t="shared" si="9"/>
        <v>South Wales</v>
      </c>
      <c r="M133" s="148">
        <f t="shared" si="10"/>
        <v>16920</v>
      </c>
      <c r="N133" s="161"/>
      <c r="O133" s="161"/>
      <c r="P133" s="161"/>
      <c r="Q133" s="161"/>
      <c r="R133" s="161"/>
      <c r="S133" s="161"/>
      <c r="T133" s="161"/>
      <c r="U133" s="161"/>
      <c r="V133" s="161"/>
      <c r="W133" s="161"/>
      <c r="X133" s="162"/>
      <c r="Y133" s="161"/>
      <c r="Z133" s="161"/>
      <c r="AA133" s="162"/>
      <c r="AB133" s="162"/>
      <c r="AC133" s="161"/>
      <c r="AD133" s="161"/>
      <c r="AE133" s="161"/>
      <c r="AF133" s="160"/>
    </row>
    <row r="134" spans="1:32" ht="16" hidden="1" thickBot="1" x14ac:dyDescent="0.25">
      <c r="A134" s="155" t="str">
        <f>IF(B134="","",MAX(A$110:A133)+1)</f>
        <v/>
      </c>
      <c r="B134" s="155" t="str">
        <f t="shared" si="4"/>
        <v/>
      </c>
      <c r="C134" s="154" t="str">
        <f t="shared" si="5"/>
        <v/>
      </c>
      <c r="E134" s="153" t="str">
        <f t="shared" si="6"/>
        <v>Ogof Clogwyn (lower series)</v>
      </c>
      <c r="F134" s="152">
        <f t="shared" si="7"/>
        <v>1182</v>
      </c>
      <c r="G134" s="150"/>
      <c r="H134" s="149" t="str">
        <v>Llygad Llwchwr</v>
      </c>
      <c r="I134" s="166">
        <v>22022.6</v>
      </c>
      <c r="J134" s="150"/>
      <c r="K134" s="149" t="str">
        <f t="shared" si="8"/>
        <v>Llygad Llwchwr</v>
      </c>
      <c r="L134" s="149" t="str">
        <f t="shared" si="9"/>
        <v>South Wales</v>
      </c>
      <c r="M134" s="148">
        <f t="shared" si="10"/>
        <v>22022.6</v>
      </c>
      <c r="N134" s="161"/>
      <c r="O134" s="161"/>
      <c r="P134" s="161"/>
      <c r="Q134" s="161"/>
      <c r="R134" s="161"/>
      <c r="S134" s="161"/>
      <c r="T134" s="161"/>
      <c r="U134" s="161"/>
      <c r="V134" s="161"/>
      <c r="W134" s="161"/>
      <c r="X134" s="162"/>
      <c r="Y134" s="161"/>
      <c r="Z134" s="161"/>
      <c r="AA134" s="162"/>
      <c r="AB134" s="162"/>
      <c r="AC134" s="161"/>
      <c r="AD134" s="161"/>
      <c r="AE134" s="161"/>
      <c r="AF134" s="160"/>
    </row>
    <row r="135" spans="1:32" ht="16" hidden="1" thickBot="1" x14ac:dyDescent="0.25">
      <c r="A135" s="155" t="str">
        <f>IF(B135="","",MAX(A$110:A134)+1)</f>
        <v/>
      </c>
      <c r="B135" s="155" t="str">
        <f t="shared" si="4"/>
        <v/>
      </c>
      <c r="C135" s="154" t="str">
        <f t="shared" si="5"/>
        <v/>
      </c>
      <c r="E135" s="153" t="str">
        <f t="shared" si="6"/>
        <v/>
      </c>
      <c r="F135" s="152" t="str">
        <f t="shared" si="7"/>
        <v/>
      </c>
      <c r="G135" s="150"/>
      <c r="H135" s="149" t="str">
        <v/>
      </c>
      <c r="I135" s="166" t="str">
        <v/>
      </c>
      <c r="J135" s="150"/>
      <c r="K135" s="149" t="str">
        <f t="shared" si="8"/>
        <v/>
      </c>
      <c r="L135" s="149" t="str">
        <f t="shared" si="9"/>
        <v/>
      </c>
      <c r="M135" s="148" t="str">
        <f t="shared" si="10"/>
        <v/>
      </c>
      <c r="N135" s="161"/>
      <c r="O135" s="161"/>
      <c r="P135" s="161"/>
      <c r="Q135" s="161"/>
      <c r="R135" s="161"/>
      <c r="S135" s="161"/>
      <c r="T135" s="161"/>
      <c r="U135" s="161"/>
      <c r="V135" s="161"/>
      <c r="W135" s="161"/>
      <c r="X135" s="162"/>
      <c r="Y135" s="161"/>
      <c r="Z135" s="161"/>
      <c r="AA135" s="162"/>
      <c r="AB135" s="162"/>
      <c r="AC135" s="161"/>
      <c r="AD135" s="161"/>
      <c r="AE135" s="161"/>
      <c r="AF135" s="160"/>
    </row>
    <row r="136" spans="1:32" ht="16" hidden="1" thickBot="1" x14ac:dyDescent="0.25">
      <c r="A136" s="155" t="str">
        <f>IF(B136="","",MAX(A$110:A135)+1)</f>
        <v/>
      </c>
      <c r="B136" s="155" t="str">
        <f t="shared" si="4"/>
        <v/>
      </c>
      <c r="C136" s="154" t="str">
        <f t="shared" si="5"/>
        <v/>
      </c>
      <c r="E136" s="153" t="str">
        <f t="shared" si="6"/>
        <v/>
      </c>
      <c r="F136" s="152" t="str">
        <f t="shared" si="7"/>
        <v/>
      </c>
      <c r="G136" s="150"/>
      <c r="H136" s="149" t="str">
        <v/>
      </c>
      <c r="I136" s="166" t="str">
        <v/>
      </c>
      <c r="J136" s="150"/>
      <c r="K136" s="149" t="str">
        <f t="shared" si="8"/>
        <v/>
      </c>
      <c r="L136" s="149" t="str">
        <f t="shared" si="9"/>
        <v/>
      </c>
      <c r="M136" s="148" t="str">
        <f t="shared" si="10"/>
        <v/>
      </c>
      <c r="N136" s="161"/>
      <c r="O136" s="161"/>
      <c r="P136" s="161"/>
      <c r="Q136" s="161"/>
      <c r="R136" s="161"/>
      <c r="S136" s="161"/>
      <c r="T136" s="161"/>
      <c r="U136" s="161"/>
      <c r="V136" s="161"/>
      <c r="W136" s="161"/>
      <c r="X136" s="162"/>
      <c r="Y136" s="161"/>
      <c r="Z136" s="161"/>
      <c r="AA136" s="162"/>
      <c r="AB136" s="162"/>
      <c r="AC136" s="161"/>
      <c r="AD136" s="161"/>
      <c r="AE136" s="161"/>
      <c r="AF136" s="160"/>
    </row>
    <row r="137" spans="1:32" ht="16" hidden="1" thickBot="1" x14ac:dyDescent="0.25">
      <c r="A137" s="155" t="str">
        <f>IF(B137="","",MAX(A$110:A136)+1)</f>
        <v/>
      </c>
      <c r="B137" s="155" t="str">
        <f t="shared" si="4"/>
        <v/>
      </c>
      <c r="C137" s="154" t="str">
        <f t="shared" si="5"/>
        <v/>
      </c>
      <c r="E137" s="153" t="str">
        <f t="shared" si="6"/>
        <v/>
      </c>
      <c r="F137" s="152" t="str">
        <f t="shared" si="7"/>
        <v/>
      </c>
      <c r="G137" s="150"/>
      <c r="H137" s="149" t="str">
        <v/>
      </c>
      <c r="I137" s="165" t="str">
        <v/>
      </c>
      <c r="J137" s="150"/>
      <c r="K137" s="149" t="str">
        <f t="shared" si="8"/>
        <v/>
      </c>
      <c r="L137" s="149" t="str">
        <f t="shared" si="9"/>
        <v/>
      </c>
      <c r="M137" s="148" t="str">
        <f t="shared" si="10"/>
        <v/>
      </c>
      <c r="N137" s="161"/>
      <c r="O137" s="161"/>
      <c r="P137" s="161"/>
      <c r="Q137" s="161"/>
      <c r="R137" s="161"/>
      <c r="S137" s="161"/>
      <c r="T137" s="161"/>
      <c r="U137" s="161"/>
      <c r="V137" s="161"/>
      <c r="W137" s="161"/>
      <c r="X137" s="162"/>
      <c r="Y137" s="161"/>
      <c r="Z137" s="161"/>
      <c r="AA137" s="162"/>
      <c r="AB137" s="162"/>
      <c r="AC137" s="161"/>
      <c r="AD137" s="161"/>
      <c r="AE137" s="161"/>
      <c r="AF137" s="160"/>
    </row>
    <row r="138" spans="1:32" ht="16" hidden="1" thickBot="1" x14ac:dyDescent="0.25">
      <c r="A138" s="155" t="str">
        <f>IF(B138="","",MAX(A$110:A137)+1)</f>
        <v/>
      </c>
      <c r="B138" s="155" t="str">
        <f t="shared" si="4"/>
        <v/>
      </c>
      <c r="C138" s="154" t="str">
        <f t="shared" si="5"/>
        <v/>
      </c>
      <c r="E138" s="153" t="str">
        <f t="shared" si="6"/>
        <v/>
      </c>
      <c r="F138" s="152" t="str">
        <f t="shared" si="7"/>
        <v/>
      </c>
      <c r="G138" s="150"/>
      <c r="H138" s="149" t="str">
        <v/>
      </c>
      <c r="I138" s="165" t="str">
        <v/>
      </c>
      <c r="J138" s="150"/>
      <c r="K138" s="149" t="str">
        <f t="shared" si="8"/>
        <v/>
      </c>
      <c r="L138" s="149" t="str">
        <f t="shared" si="9"/>
        <v/>
      </c>
      <c r="M138" s="148" t="str">
        <f t="shared" si="10"/>
        <v/>
      </c>
      <c r="N138" s="161"/>
      <c r="O138" s="161"/>
      <c r="P138" s="161"/>
      <c r="Q138" s="161"/>
      <c r="R138" s="161"/>
      <c r="S138" s="161"/>
      <c r="T138" s="161"/>
      <c r="U138" s="161"/>
      <c r="V138" s="161"/>
      <c r="W138" s="161"/>
      <c r="X138" s="162"/>
      <c r="Y138" s="161"/>
      <c r="Z138" s="161"/>
      <c r="AA138" s="162"/>
      <c r="AB138" s="162"/>
      <c r="AC138" s="161"/>
      <c r="AD138" s="161"/>
      <c r="AE138" s="161"/>
      <c r="AF138" s="160"/>
    </row>
    <row r="139" spans="1:32" ht="16" hidden="1" thickBot="1" x14ac:dyDescent="0.25">
      <c r="A139" s="155">
        <f>IF(B139="","",MAX(A$110:A138)+1)</f>
        <v>4</v>
      </c>
      <c r="B139" s="155" t="str">
        <f t="shared" si="4"/>
        <v>Eglwys Faen</v>
      </c>
      <c r="C139" s="154">
        <f t="shared" si="5"/>
        <v>3518.3333333333335</v>
      </c>
      <c r="E139" s="153" t="str">
        <f t="shared" si="6"/>
        <v/>
      </c>
      <c r="F139" s="152" t="str">
        <f t="shared" si="7"/>
        <v/>
      </c>
      <c r="G139" s="150"/>
      <c r="H139" s="149" t="str">
        <v/>
      </c>
      <c r="I139" s="165" t="str">
        <v/>
      </c>
      <c r="J139" s="150"/>
      <c r="K139" s="149" t="str">
        <f t="shared" si="8"/>
        <v/>
      </c>
      <c r="L139" s="149" t="str">
        <f t="shared" si="9"/>
        <v/>
      </c>
      <c r="M139" s="148" t="str">
        <f t="shared" si="10"/>
        <v/>
      </c>
      <c r="N139" s="161"/>
      <c r="O139" s="161"/>
      <c r="P139" s="161"/>
      <c r="Q139" s="161"/>
      <c r="R139" s="161"/>
      <c r="S139" s="161"/>
      <c r="T139" s="161"/>
      <c r="U139" s="161"/>
      <c r="V139" s="161"/>
      <c r="W139" s="161"/>
      <c r="X139" s="162"/>
      <c r="Y139" s="161"/>
      <c r="Z139" s="161"/>
      <c r="AA139" s="162"/>
      <c r="AB139" s="162"/>
      <c r="AC139" s="161"/>
      <c r="AD139" s="161"/>
      <c r="AE139" s="161"/>
      <c r="AF139" s="160"/>
    </row>
    <row r="140" spans="1:32" ht="16" hidden="1" thickBot="1" x14ac:dyDescent="0.25">
      <c r="A140" s="155" t="str">
        <f>IF(B140="","",MAX(A$110:A139)+1)</f>
        <v/>
      </c>
      <c r="B140" s="155" t="str">
        <f t="shared" si="4"/>
        <v/>
      </c>
      <c r="C140" s="154" t="str">
        <f t="shared" si="5"/>
        <v/>
      </c>
      <c r="E140" s="153" t="str">
        <f t="shared" si="6"/>
        <v/>
      </c>
      <c r="F140" s="152" t="str">
        <f t="shared" si="7"/>
        <v/>
      </c>
      <c r="G140" s="150"/>
      <c r="H140" s="149" t="str">
        <v/>
      </c>
      <c r="I140" s="165" t="str">
        <v/>
      </c>
      <c r="J140" s="150"/>
      <c r="K140" s="149" t="str">
        <f t="shared" si="8"/>
        <v/>
      </c>
      <c r="L140" s="149" t="str">
        <f t="shared" si="9"/>
        <v/>
      </c>
      <c r="M140" s="148" t="str">
        <f t="shared" si="10"/>
        <v/>
      </c>
      <c r="N140" s="161"/>
      <c r="O140" s="161"/>
      <c r="P140" s="161"/>
      <c r="Q140" s="161"/>
      <c r="R140" s="161"/>
      <c r="S140" s="161"/>
      <c r="T140" s="161"/>
      <c r="U140" s="161"/>
      <c r="V140" s="161"/>
      <c r="W140" s="161"/>
      <c r="X140" s="162"/>
      <c r="Y140" s="161"/>
      <c r="Z140" s="161"/>
      <c r="AA140" s="162"/>
      <c r="AB140" s="162"/>
      <c r="AC140" s="161"/>
      <c r="AD140" s="161"/>
      <c r="AE140" s="161"/>
      <c r="AF140" s="160"/>
    </row>
    <row r="141" spans="1:32" ht="16" hidden="1" thickBot="1" x14ac:dyDescent="0.25">
      <c r="A141" s="155" t="str">
        <f>IF(B141="","",MAX(A$110:A140)+1)</f>
        <v/>
      </c>
      <c r="B141" s="155" t="str">
        <f t="shared" si="4"/>
        <v/>
      </c>
      <c r="C141" s="154" t="str">
        <f t="shared" si="5"/>
        <v/>
      </c>
      <c r="E141" s="153" t="str">
        <f t="shared" si="6"/>
        <v/>
      </c>
      <c r="F141" s="152" t="str">
        <f t="shared" si="7"/>
        <v/>
      </c>
      <c r="G141" s="150"/>
      <c r="H141" s="149" t="str">
        <v/>
      </c>
      <c r="I141" s="164" t="str">
        <v/>
      </c>
      <c r="J141" s="150"/>
      <c r="K141" s="149" t="str">
        <f t="shared" si="8"/>
        <v/>
      </c>
      <c r="L141" s="149" t="str">
        <f t="shared" si="9"/>
        <v/>
      </c>
      <c r="M141" s="148" t="str">
        <f t="shared" si="10"/>
        <v/>
      </c>
      <c r="N141" s="161"/>
      <c r="O141" s="161"/>
      <c r="P141" s="161"/>
      <c r="Q141" s="161"/>
      <c r="R141" s="161"/>
      <c r="S141" s="161"/>
      <c r="T141" s="161"/>
      <c r="U141" s="161"/>
      <c r="V141" s="161"/>
      <c r="W141" s="161"/>
      <c r="X141" s="162"/>
      <c r="Y141" s="161"/>
      <c r="Z141" s="161"/>
      <c r="AA141" s="162"/>
      <c r="AB141" s="162"/>
      <c r="AC141" s="161"/>
      <c r="AD141" s="161"/>
      <c r="AE141" s="161"/>
      <c r="AF141" s="160"/>
    </row>
    <row r="142" spans="1:32" ht="16" hidden="1" thickBot="1" x14ac:dyDescent="0.25">
      <c r="A142" s="155" t="str">
        <f>IF(B142="","",MAX(A$110:A141)+1)</f>
        <v/>
      </c>
      <c r="B142" s="155" t="str">
        <f t="shared" si="4"/>
        <v/>
      </c>
      <c r="C142" s="154" t="str">
        <f t="shared" si="5"/>
        <v/>
      </c>
      <c r="E142" s="153" t="str">
        <f t="shared" si="6"/>
        <v/>
      </c>
      <c r="F142" s="152" t="str">
        <f t="shared" si="7"/>
        <v/>
      </c>
      <c r="G142" s="150"/>
      <c r="H142" s="149" t="str">
        <v/>
      </c>
      <c r="I142" s="163" t="str">
        <v/>
      </c>
      <c r="J142" s="150"/>
      <c r="K142" s="149" t="str">
        <f t="shared" si="8"/>
        <v/>
      </c>
      <c r="L142" s="149" t="str">
        <f t="shared" si="9"/>
        <v/>
      </c>
      <c r="M142" s="148" t="str">
        <f t="shared" si="10"/>
        <v/>
      </c>
      <c r="N142" s="161"/>
      <c r="O142" s="161"/>
      <c r="P142" s="161"/>
      <c r="Q142" s="161"/>
      <c r="R142" s="161"/>
      <c r="S142" s="161"/>
      <c r="T142" s="161"/>
      <c r="U142" s="161"/>
      <c r="V142" s="161"/>
      <c r="W142" s="161"/>
      <c r="X142" s="162"/>
      <c r="Y142" s="161"/>
      <c r="Z142" s="161"/>
      <c r="AA142" s="162"/>
      <c r="AB142" s="162"/>
      <c r="AC142" s="161"/>
      <c r="AD142" s="161"/>
      <c r="AE142" s="161"/>
      <c r="AF142" s="160"/>
    </row>
    <row r="143" spans="1:32" ht="16" hidden="1" thickBot="1" x14ac:dyDescent="0.25">
      <c r="A143" s="155" t="str">
        <f>IF(B143="","",MAX(A$110:A142)+1)</f>
        <v/>
      </c>
      <c r="B143" s="155" t="str">
        <f t="shared" ref="B143:B174" si="11">IF(E36&gt;0,B36,"")</f>
        <v/>
      </c>
      <c r="C143" s="154" t="str">
        <f t="shared" ref="C143:C174" si="12">IF(E36&gt;0,E36,"")</f>
        <v/>
      </c>
      <c r="E143" s="153" t="str">
        <f t="shared" ref="E143:E174" si="13">IFERROR(INDEX($B$111:$B$210,MATCH(ROW()-ROW($D$110),$A$111:$A$210,0)),"")</f>
        <v/>
      </c>
      <c r="F143" s="152" t="str">
        <f t="shared" ref="F143:F174" si="14">IFERROR(INDEX($C$111:$C$210,MATCH(ROW()-ROW($D$110),$A$111:$A$210,0)),"")</f>
        <v/>
      </c>
      <c r="G143" s="150"/>
      <c r="H143" s="149" t="str">
        <v/>
      </c>
      <c r="I143" s="163" t="str">
        <v/>
      </c>
      <c r="J143" s="150"/>
      <c r="K143" s="149" t="str">
        <f t="shared" ref="K143:K174" si="15">IF(H143&gt;"*",H143,"")</f>
        <v/>
      </c>
      <c r="L143" s="149" t="str">
        <f t="shared" ref="L143:L174" si="16">IF(H143&gt;"*",$B$1,"")</f>
        <v/>
      </c>
      <c r="M143" s="148" t="str">
        <f t="shared" ref="M143:M174" si="17">IF(H143&gt;"*",I143,"")</f>
        <v/>
      </c>
      <c r="N143" s="161"/>
      <c r="O143" s="161"/>
      <c r="P143" s="161"/>
      <c r="Q143" s="161"/>
      <c r="R143" s="161"/>
      <c r="S143" s="161"/>
      <c r="T143" s="161"/>
      <c r="U143" s="161"/>
      <c r="V143" s="161"/>
      <c r="W143" s="161"/>
      <c r="X143" s="162"/>
      <c r="Y143" s="161"/>
      <c r="Z143" s="161"/>
      <c r="AA143" s="162"/>
      <c r="AB143" s="162"/>
      <c r="AC143" s="161"/>
      <c r="AD143" s="161"/>
      <c r="AE143" s="161"/>
      <c r="AF143" s="160"/>
    </row>
    <row r="144" spans="1:32" ht="16" hidden="1" thickBot="1" x14ac:dyDescent="0.25">
      <c r="A144" s="155" t="str">
        <f>IF(B144="","",MAX(A$110:A143)+1)</f>
        <v/>
      </c>
      <c r="B144" s="155" t="str">
        <f t="shared" si="11"/>
        <v/>
      </c>
      <c r="C144" s="154" t="str">
        <f t="shared" si="12"/>
        <v/>
      </c>
      <c r="E144" s="153" t="str">
        <f t="shared" si="13"/>
        <v/>
      </c>
      <c r="F144" s="152" t="str">
        <f t="shared" si="14"/>
        <v/>
      </c>
      <c r="G144" s="150"/>
      <c r="H144" s="149" t="str">
        <v/>
      </c>
      <c r="I144" s="163" t="str">
        <v/>
      </c>
      <c r="J144" s="150"/>
      <c r="K144" s="149" t="str">
        <f t="shared" si="15"/>
        <v/>
      </c>
      <c r="L144" s="149" t="str">
        <f t="shared" si="16"/>
        <v/>
      </c>
      <c r="M144" s="148" t="str">
        <f t="shared" si="17"/>
        <v/>
      </c>
      <c r="N144" s="161"/>
      <c r="O144" s="161"/>
      <c r="P144" s="161"/>
      <c r="Q144" s="161"/>
      <c r="R144" s="161"/>
      <c r="S144" s="161"/>
      <c r="T144" s="161"/>
      <c r="U144" s="161"/>
      <c r="V144" s="161"/>
      <c r="W144" s="161"/>
      <c r="X144" s="162"/>
      <c r="Y144" s="161"/>
      <c r="Z144" s="161"/>
      <c r="AA144" s="162"/>
      <c r="AB144" s="162"/>
      <c r="AC144" s="161"/>
      <c r="AD144" s="161"/>
      <c r="AE144" s="161"/>
      <c r="AF144" s="160"/>
    </row>
    <row r="145" spans="1:32" ht="16" hidden="1" thickBot="1" x14ac:dyDescent="0.25">
      <c r="A145" s="155" t="str">
        <f>IF(B145="","",MAX(A$110:A144)+1)</f>
        <v/>
      </c>
      <c r="B145" s="155" t="str">
        <f t="shared" si="11"/>
        <v/>
      </c>
      <c r="C145" s="154" t="str">
        <f t="shared" si="12"/>
        <v/>
      </c>
      <c r="E145" s="153" t="str">
        <f t="shared" si="13"/>
        <v/>
      </c>
      <c r="F145" s="152" t="str">
        <f t="shared" si="14"/>
        <v/>
      </c>
      <c r="G145" s="150"/>
      <c r="H145" s="149" t="str">
        <v/>
      </c>
      <c r="I145" s="163" t="str">
        <v/>
      </c>
      <c r="J145" s="150"/>
      <c r="K145" s="149" t="str">
        <f t="shared" si="15"/>
        <v/>
      </c>
      <c r="L145" s="149" t="str">
        <f t="shared" si="16"/>
        <v/>
      </c>
      <c r="M145" s="148" t="str">
        <f t="shared" si="17"/>
        <v/>
      </c>
      <c r="N145" s="161"/>
      <c r="O145" s="161"/>
      <c r="P145" s="161"/>
      <c r="Q145" s="161"/>
      <c r="R145" s="161"/>
      <c r="S145" s="161"/>
      <c r="T145" s="161"/>
      <c r="U145" s="161"/>
      <c r="V145" s="161"/>
      <c r="W145" s="161"/>
      <c r="X145" s="162"/>
      <c r="Y145" s="161"/>
      <c r="Z145" s="161"/>
      <c r="AA145" s="162"/>
      <c r="AB145" s="162"/>
      <c r="AC145" s="161"/>
      <c r="AD145" s="161"/>
      <c r="AE145" s="161"/>
      <c r="AF145" s="160"/>
    </row>
    <row r="146" spans="1:32" ht="16" hidden="1" thickBot="1" x14ac:dyDescent="0.25">
      <c r="A146" s="155" t="str">
        <f>IF(B146="","",MAX(A$110:A145)+1)</f>
        <v/>
      </c>
      <c r="B146" s="155" t="str">
        <f t="shared" si="11"/>
        <v/>
      </c>
      <c r="C146" s="154" t="str">
        <f t="shared" si="12"/>
        <v/>
      </c>
      <c r="E146" s="153" t="str">
        <f t="shared" si="13"/>
        <v/>
      </c>
      <c r="F146" s="152" t="str">
        <f t="shared" si="14"/>
        <v/>
      </c>
      <c r="G146" s="150"/>
      <c r="H146" s="149" t="str">
        <v/>
      </c>
      <c r="I146" s="163" t="str">
        <v/>
      </c>
      <c r="J146" s="150"/>
      <c r="K146" s="149" t="str">
        <f t="shared" si="15"/>
        <v/>
      </c>
      <c r="L146" s="149" t="str">
        <f t="shared" si="16"/>
        <v/>
      </c>
      <c r="M146" s="148" t="str">
        <f t="shared" si="17"/>
        <v/>
      </c>
      <c r="N146" s="161"/>
      <c r="O146" s="161"/>
      <c r="P146" s="161"/>
      <c r="Q146" s="161"/>
      <c r="R146" s="161"/>
      <c r="S146" s="161"/>
      <c r="T146" s="161"/>
      <c r="U146" s="161"/>
      <c r="V146" s="161"/>
      <c r="W146" s="161"/>
      <c r="X146" s="162"/>
      <c r="Y146" s="161"/>
      <c r="Z146" s="161"/>
      <c r="AA146" s="162"/>
      <c r="AB146" s="162"/>
      <c r="AC146" s="161"/>
      <c r="AD146" s="161"/>
      <c r="AE146" s="161"/>
      <c r="AF146" s="160"/>
    </row>
    <row r="147" spans="1:32" ht="16" hidden="1" thickBot="1" x14ac:dyDescent="0.25">
      <c r="A147" s="155" t="str">
        <f>IF(B147="","",MAX(A$110:A146)+1)</f>
        <v/>
      </c>
      <c r="B147" s="155" t="str">
        <f t="shared" si="11"/>
        <v/>
      </c>
      <c r="C147" s="154" t="str">
        <f t="shared" si="12"/>
        <v/>
      </c>
      <c r="E147" s="153" t="str">
        <f t="shared" si="13"/>
        <v/>
      </c>
      <c r="F147" s="152" t="str">
        <f t="shared" si="14"/>
        <v/>
      </c>
      <c r="G147" s="150"/>
      <c r="H147" s="149" t="str">
        <v/>
      </c>
      <c r="I147" s="163" t="str">
        <v/>
      </c>
      <c r="J147" s="150"/>
      <c r="K147" s="149" t="str">
        <f t="shared" si="15"/>
        <v/>
      </c>
      <c r="L147" s="149" t="str">
        <f t="shared" si="16"/>
        <v/>
      </c>
      <c r="M147" s="148" t="str">
        <f t="shared" si="17"/>
        <v/>
      </c>
      <c r="N147" s="161"/>
      <c r="O147" s="161"/>
      <c r="P147" s="161"/>
      <c r="Q147" s="161"/>
      <c r="R147" s="161"/>
      <c r="S147" s="161"/>
      <c r="T147" s="161"/>
      <c r="U147" s="161"/>
      <c r="V147" s="161"/>
      <c r="W147" s="161"/>
      <c r="X147" s="162"/>
      <c r="Y147" s="161"/>
      <c r="Z147" s="161"/>
      <c r="AA147" s="162"/>
      <c r="AB147" s="162"/>
      <c r="AC147" s="161"/>
      <c r="AD147" s="161"/>
      <c r="AE147" s="161"/>
      <c r="AF147" s="160"/>
    </row>
    <row r="148" spans="1:32" ht="16" hidden="1" thickBot="1" x14ac:dyDescent="0.25">
      <c r="A148" s="155">
        <f>IF(B148="","",MAX(A$110:A147)+1)</f>
        <v>5</v>
      </c>
      <c r="B148" s="155" t="str">
        <f t="shared" si="11"/>
        <v>Bridge Cave</v>
      </c>
      <c r="C148" s="154">
        <f t="shared" si="12"/>
        <v>1030</v>
      </c>
      <c r="E148" s="153" t="str">
        <f t="shared" si="13"/>
        <v/>
      </c>
      <c r="F148" s="152" t="str">
        <f t="shared" si="14"/>
        <v/>
      </c>
      <c r="G148" s="150"/>
      <c r="H148" s="149" t="str">
        <v/>
      </c>
      <c r="I148" s="163" t="str">
        <v/>
      </c>
      <c r="J148" s="150"/>
      <c r="K148" s="149" t="str">
        <f t="shared" si="15"/>
        <v/>
      </c>
      <c r="L148" s="149" t="str">
        <f t="shared" si="16"/>
        <v/>
      </c>
      <c r="M148" s="148" t="str">
        <f t="shared" si="17"/>
        <v/>
      </c>
      <c r="N148" s="161"/>
      <c r="O148" s="161"/>
      <c r="P148" s="161"/>
      <c r="Q148" s="161"/>
      <c r="R148" s="161"/>
      <c r="S148" s="161"/>
      <c r="T148" s="161"/>
      <c r="U148" s="161"/>
      <c r="V148" s="161"/>
      <c r="W148" s="161"/>
      <c r="X148" s="162"/>
      <c r="Y148" s="161"/>
      <c r="Z148" s="161"/>
      <c r="AA148" s="162"/>
      <c r="AB148" s="162"/>
      <c r="AC148" s="161"/>
      <c r="AD148" s="161"/>
      <c r="AE148" s="161"/>
      <c r="AF148" s="160"/>
    </row>
    <row r="149" spans="1:32" ht="16" hidden="1" thickBot="1" x14ac:dyDescent="0.25">
      <c r="A149" s="155" t="str">
        <f>IF(B149="","",MAX(A$110:A148)+1)</f>
        <v/>
      </c>
      <c r="B149" s="155" t="str">
        <f t="shared" si="11"/>
        <v/>
      </c>
      <c r="C149" s="154" t="str">
        <f t="shared" si="12"/>
        <v/>
      </c>
      <c r="E149" s="153" t="str">
        <f t="shared" si="13"/>
        <v/>
      </c>
      <c r="F149" s="152" t="str">
        <f t="shared" si="14"/>
        <v/>
      </c>
      <c r="G149" s="150"/>
      <c r="H149" s="149" t="str">
        <v/>
      </c>
      <c r="I149" s="163" t="str">
        <v/>
      </c>
      <c r="J149" s="150"/>
      <c r="K149" s="149" t="str">
        <f t="shared" si="15"/>
        <v/>
      </c>
      <c r="L149" s="149" t="str">
        <f t="shared" si="16"/>
        <v/>
      </c>
      <c r="M149" s="148" t="str">
        <f t="shared" si="17"/>
        <v/>
      </c>
      <c r="N149" s="161"/>
      <c r="O149" s="161"/>
      <c r="P149" s="161"/>
      <c r="Q149" s="161"/>
      <c r="R149" s="161"/>
      <c r="S149" s="161"/>
      <c r="T149" s="161"/>
      <c r="U149" s="161"/>
      <c r="V149" s="161"/>
      <c r="W149" s="161"/>
      <c r="X149" s="162"/>
      <c r="Y149" s="161"/>
      <c r="Z149" s="161"/>
      <c r="AA149" s="162"/>
      <c r="AB149" s="162"/>
      <c r="AC149" s="161"/>
      <c r="AD149" s="161"/>
      <c r="AE149" s="161"/>
      <c r="AF149" s="160"/>
    </row>
    <row r="150" spans="1:32" ht="16" hidden="1" thickBot="1" x14ac:dyDescent="0.25">
      <c r="A150" s="155" t="str">
        <f>IF(B150="","",MAX(A$110:A149)+1)</f>
        <v/>
      </c>
      <c r="B150" s="155" t="str">
        <f t="shared" si="11"/>
        <v/>
      </c>
      <c r="C150" s="154" t="str">
        <f t="shared" si="12"/>
        <v/>
      </c>
      <c r="E150" s="153" t="str">
        <f t="shared" si="13"/>
        <v/>
      </c>
      <c r="F150" s="152" t="str">
        <f t="shared" si="14"/>
        <v/>
      </c>
      <c r="G150" s="150"/>
      <c r="H150" s="149" t="str">
        <v/>
      </c>
      <c r="I150" s="163" t="str">
        <v/>
      </c>
      <c r="J150" s="150"/>
      <c r="K150" s="149" t="str">
        <f t="shared" si="15"/>
        <v/>
      </c>
      <c r="L150" s="149" t="str">
        <f t="shared" si="16"/>
        <v/>
      </c>
      <c r="M150" s="148" t="str">
        <f t="shared" si="17"/>
        <v/>
      </c>
      <c r="N150" s="161"/>
      <c r="O150" s="161"/>
      <c r="P150" s="161"/>
      <c r="Q150" s="161"/>
      <c r="R150" s="161"/>
      <c r="S150" s="161"/>
      <c r="T150" s="161"/>
      <c r="U150" s="161"/>
      <c r="V150" s="161"/>
      <c r="W150" s="161"/>
      <c r="X150" s="162"/>
      <c r="Y150" s="161"/>
      <c r="Z150" s="161"/>
      <c r="AA150" s="162"/>
      <c r="AB150" s="162"/>
      <c r="AC150" s="161"/>
      <c r="AD150" s="161"/>
      <c r="AE150" s="161"/>
      <c r="AF150" s="160"/>
    </row>
    <row r="151" spans="1:32" ht="16" hidden="1" thickBot="1" x14ac:dyDescent="0.25">
      <c r="A151" s="155" t="str">
        <f>IF(B151="","",MAX(A$110:A150)+1)</f>
        <v/>
      </c>
      <c r="B151" s="155" t="str">
        <f t="shared" si="11"/>
        <v/>
      </c>
      <c r="C151" s="154" t="str">
        <f t="shared" si="12"/>
        <v/>
      </c>
      <c r="E151" s="153" t="str">
        <f t="shared" si="13"/>
        <v/>
      </c>
      <c r="F151" s="152" t="str">
        <f t="shared" si="14"/>
        <v/>
      </c>
      <c r="G151" s="150"/>
      <c r="H151" s="149" t="str">
        <v/>
      </c>
      <c r="I151" s="163" t="str">
        <v/>
      </c>
      <c r="J151" s="150"/>
      <c r="K151" s="149" t="str">
        <f t="shared" si="15"/>
        <v/>
      </c>
      <c r="L151" s="149" t="str">
        <f t="shared" si="16"/>
        <v/>
      </c>
      <c r="M151" s="148" t="str">
        <f t="shared" si="17"/>
        <v/>
      </c>
      <c r="N151" s="161"/>
      <c r="O151" s="161"/>
      <c r="P151" s="161"/>
      <c r="Q151" s="161"/>
      <c r="R151" s="161"/>
      <c r="S151" s="161"/>
      <c r="T151" s="161"/>
      <c r="U151" s="161"/>
      <c r="V151" s="161"/>
      <c r="W151" s="161"/>
      <c r="X151" s="162"/>
      <c r="Y151" s="161"/>
      <c r="Z151" s="161"/>
      <c r="AA151" s="162"/>
      <c r="AB151" s="162"/>
      <c r="AC151" s="161"/>
      <c r="AD151" s="161"/>
      <c r="AE151" s="161"/>
      <c r="AF151" s="160"/>
    </row>
    <row r="152" spans="1:32" ht="16" hidden="1" thickBot="1" x14ac:dyDescent="0.25">
      <c r="A152" s="155">
        <f>IF(B152="","",MAX(A$110:A151)+1)</f>
        <v>6</v>
      </c>
      <c r="B152" s="155" t="str">
        <f t="shared" si="11"/>
        <v>Town Drain</v>
      </c>
      <c r="C152" s="154">
        <f t="shared" si="12"/>
        <v>13112</v>
      </c>
      <c r="E152" s="153" t="str">
        <f t="shared" si="13"/>
        <v/>
      </c>
      <c r="F152" s="152" t="str">
        <f t="shared" si="14"/>
        <v/>
      </c>
      <c r="G152" s="150"/>
      <c r="H152" s="149" t="str">
        <v/>
      </c>
      <c r="I152" s="151" t="str">
        <v/>
      </c>
      <c r="J152" s="150"/>
      <c r="K152" s="149" t="str">
        <f t="shared" si="15"/>
        <v/>
      </c>
      <c r="L152" s="149" t="str">
        <f t="shared" si="16"/>
        <v/>
      </c>
      <c r="M152" s="148" t="str">
        <f t="shared" si="17"/>
        <v/>
      </c>
      <c r="N152" s="157"/>
      <c r="O152" s="157"/>
      <c r="P152" s="157"/>
      <c r="Q152" s="157"/>
      <c r="R152" s="159"/>
      <c r="S152" s="157"/>
      <c r="T152" s="157"/>
      <c r="U152" s="157"/>
      <c r="V152" s="157"/>
      <c r="W152" s="157"/>
      <c r="X152" s="158"/>
      <c r="Y152" s="157"/>
      <c r="Z152" s="157"/>
      <c r="AA152" s="158"/>
      <c r="AB152" s="158"/>
      <c r="AC152" s="157"/>
      <c r="AD152" s="157"/>
      <c r="AE152" s="157"/>
      <c r="AF152" s="156"/>
    </row>
    <row r="153" spans="1:32" ht="16" hidden="1" thickBot="1" x14ac:dyDescent="0.25">
      <c r="A153" s="155" t="str">
        <f>IF(B153="","",MAX(A$110:A152)+1)</f>
        <v/>
      </c>
      <c r="B153" s="155" t="str">
        <f t="shared" si="11"/>
        <v/>
      </c>
      <c r="C153" s="154" t="str">
        <f t="shared" si="12"/>
        <v/>
      </c>
      <c r="E153" s="153" t="str">
        <f t="shared" si="13"/>
        <v/>
      </c>
      <c r="F153" s="152" t="str">
        <f t="shared" si="14"/>
        <v/>
      </c>
      <c r="G153" s="150"/>
      <c r="H153" s="149" t="str">
        <v/>
      </c>
      <c r="I153" s="151" t="str">
        <v/>
      </c>
      <c r="J153" s="150"/>
      <c r="K153" s="149" t="str">
        <f t="shared" si="15"/>
        <v/>
      </c>
      <c r="L153" s="149" t="str">
        <f t="shared" si="16"/>
        <v/>
      </c>
      <c r="M153" s="148" t="str">
        <f t="shared" si="17"/>
        <v/>
      </c>
      <c r="N153" s="157"/>
      <c r="O153" s="157"/>
      <c r="P153" s="157"/>
      <c r="Q153" s="157"/>
      <c r="R153" s="159"/>
      <c r="S153" s="157"/>
      <c r="T153" s="157"/>
      <c r="U153" s="157"/>
      <c r="V153" s="157"/>
      <c r="W153" s="157"/>
      <c r="X153" s="158"/>
      <c r="Y153" s="157"/>
      <c r="Z153" s="157"/>
      <c r="AA153" s="158"/>
      <c r="AB153" s="158"/>
      <c r="AC153" s="157"/>
      <c r="AD153" s="157"/>
      <c r="AE153" s="157"/>
      <c r="AF153" s="156"/>
    </row>
    <row r="154" spans="1:32" ht="16" hidden="1" thickBot="1" x14ac:dyDescent="0.25">
      <c r="A154" s="155">
        <f>IF(B154="","",MAX(A$110:A153)+1)</f>
        <v>7</v>
      </c>
      <c r="B154" s="155" t="str">
        <f t="shared" si="11"/>
        <v>White Lady</v>
      </c>
      <c r="C154" s="154">
        <f t="shared" si="12"/>
        <v>377</v>
      </c>
      <c r="E154" s="153" t="str">
        <f t="shared" si="13"/>
        <v/>
      </c>
      <c r="F154" s="152" t="str">
        <f t="shared" si="14"/>
        <v/>
      </c>
      <c r="G154" s="150"/>
      <c r="H154" s="149" t="str">
        <v/>
      </c>
      <c r="I154" s="151" t="str">
        <v/>
      </c>
      <c r="J154" s="150"/>
      <c r="K154" s="149" t="str">
        <f t="shared" si="15"/>
        <v/>
      </c>
      <c r="L154" s="149" t="str">
        <f t="shared" si="16"/>
        <v/>
      </c>
      <c r="M154" s="148" t="str">
        <f t="shared" si="17"/>
        <v/>
      </c>
      <c r="N154" s="157"/>
      <c r="O154" s="157"/>
      <c r="P154" s="157"/>
      <c r="Q154" s="157"/>
      <c r="R154" s="159"/>
      <c r="S154" s="157"/>
      <c r="T154" s="157"/>
      <c r="U154" s="157"/>
      <c r="V154" s="157"/>
      <c r="W154" s="157"/>
      <c r="X154" s="158"/>
      <c r="Y154" s="157"/>
      <c r="Z154" s="157"/>
      <c r="AA154" s="158"/>
      <c r="AB154" s="158"/>
      <c r="AC154" s="157"/>
      <c r="AD154" s="157"/>
      <c r="AE154" s="157"/>
      <c r="AF154" s="156"/>
    </row>
    <row r="155" spans="1:32" ht="16" hidden="1" thickBot="1" x14ac:dyDescent="0.25">
      <c r="A155" s="155" t="str">
        <f>IF(B155="","",MAX(A$110:A154)+1)</f>
        <v/>
      </c>
      <c r="B155" s="155" t="str">
        <f t="shared" si="11"/>
        <v/>
      </c>
      <c r="C155" s="154" t="str">
        <f t="shared" si="12"/>
        <v/>
      </c>
      <c r="E155" s="153" t="str">
        <f t="shared" si="13"/>
        <v/>
      </c>
      <c r="F155" s="152" t="str">
        <f t="shared" si="14"/>
        <v/>
      </c>
      <c r="G155" s="150"/>
      <c r="H155" s="149" t="str">
        <v/>
      </c>
      <c r="I155" s="151" t="str">
        <v/>
      </c>
      <c r="J155" s="150"/>
      <c r="K155" s="149" t="str">
        <f t="shared" si="15"/>
        <v/>
      </c>
      <c r="L155" s="149" t="str">
        <f t="shared" si="16"/>
        <v/>
      </c>
      <c r="M155" s="148" t="str">
        <f t="shared" si="17"/>
        <v/>
      </c>
      <c r="N155" s="157"/>
      <c r="O155" s="157"/>
      <c r="P155" s="157"/>
      <c r="Q155" s="157"/>
      <c r="R155" s="159"/>
      <c r="S155" s="157"/>
      <c r="T155" s="157"/>
      <c r="U155" s="157"/>
      <c r="V155" s="157"/>
      <c r="W155" s="157"/>
      <c r="X155" s="158"/>
      <c r="Y155" s="157"/>
      <c r="Z155" s="157"/>
      <c r="AA155" s="158"/>
      <c r="AB155" s="158"/>
      <c r="AC155" s="157"/>
      <c r="AD155" s="157"/>
      <c r="AE155" s="157"/>
      <c r="AF155" s="156"/>
    </row>
    <row r="156" spans="1:32" ht="16" hidden="1" thickBot="1" x14ac:dyDescent="0.25">
      <c r="A156" s="155" t="str">
        <f>IF(B156="","",MAX(A$110:A155)+1)</f>
        <v/>
      </c>
      <c r="B156" s="155" t="str">
        <f t="shared" si="11"/>
        <v/>
      </c>
      <c r="C156" s="154" t="str">
        <f t="shared" si="12"/>
        <v/>
      </c>
      <c r="E156" s="153" t="str">
        <f t="shared" si="13"/>
        <v/>
      </c>
      <c r="F156" s="152" t="str">
        <f t="shared" si="14"/>
        <v/>
      </c>
      <c r="G156" s="150"/>
      <c r="H156" s="149" t="str">
        <v/>
      </c>
      <c r="I156" s="151" t="str">
        <v/>
      </c>
      <c r="J156" s="150"/>
      <c r="K156" s="149" t="str">
        <f t="shared" si="15"/>
        <v/>
      </c>
      <c r="L156" s="149" t="str">
        <f t="shared" si="16"/>
        <v/>
      </c>
      <c r="M156" s="148" t="str">
        <f t="shared" si="17"/>
        <v/>
      </c>
      <c r="N156" s="157"/>
      <c r="O156" s="157"/>
      <c r="P156" s="157"/>
      <c r="Q156" s="157"/>
      <c r="R156" s="159"/>
      <c r="S156" s="157"/>
      <c r="T156" s="157"/>
      <c r="U156" s="157"/>
      <c r="V156" s="157"/>
      <c r="W156" s="157"/>
      <c r="X156" s="158"/>
      <c r="Y156" s="157"/>
      <c r="Z156" s="157"/>
      <c r="AA156" s="158"/>
      <c r="AB156" s="158"/>
      <c r="AC156" s="157"/>
      <c r="AD156" s="157"/>
      <c r="AE156" s="157"/>
      <c r="AF156" s="156"/>
    </row>
    <row r="157" spans="1:32" ht="16" hidden="1" thickBot="1" x14ac:dyDescent="0.25">
      <c r="A157" s="155">
        <f>IF(B157="","",MAX(A$110:A156)+1)</f>
        <v>8</v>
      </c>
      <c r="B157" s="155" t="str">
        <f t="shared" si="11"/>
        <v>Cwm Pwll y Rhyd</v>
      </c>
      <c r="C157" s="154">
        <f t="shared" si="12"/>
        <v>347</v>
      </c>
      <c r="E157" s="153" t="str">
        <f t="shared" si="13"/>
        <v/>
      </c>
      <c r="F157" s="152" t="str">
        <f t="shared" si="14"/>
        <v/>
      </c>
      <c r="G157" s="150"/>
      <c r="H157" s="149" t="str">
        <v/>
      </c>
      <c r="I157" s="151" t="str">
        <v/>
      </c>
      <c r="J157" s="150"/>
      <c r="K157" s="149" t="str">
        <f t="shared" si="15"/>
        <v/>
      </c>
      <c r="L157" s="149" t="str">
        <f t="shared" si="16"/>
        <v/>
      </c>
      <c r="M157" s="148" t="str">
        <f t="shared" si="17"/>
        <v/>
      </c>
      <c r="N157" s="157"/>
      <c r="O157" s="157"/>
      <c r="P157" s="157"/>
      <c r="Q157" s="157"/>
      <c r="R157" s="159"/>
      <c r="S157" s="157"/>
      <c r="T157" s="157"/>
      <c r="U157" s="157"/>
      <c r="V157" s="157"/>
      <c r="W157" s="157"/>
      <c r="X157" s="158"/>
      <c r="Y157" s="157"/>
      <c r="Z157" s="157"/>
      <c r="AA157" s="158"/>
      <c r="AB157" s="158"/>
      <c r="AC157" s="157"/>
      <c r="AD157" s="157"/>
      <c r="AE157" s="157"/>
      <c r="AF157" s="156"/>
    </row>
    <row r="158" spans="1:32" ht="16" hidden="1" thickBot="1" x14ac:dyDescent="0.25">
      <c r="A158" s="155" t="str">
        <f>IF(B158="","",MAX(A$110:A157)+1)</f>
        <v/>
      </c>
      <c r="B158" s="155" t="str">
        <f t="shared" si="11"/>
        <v/>
      </c>
      <c r="C158" s="154" t="str">
        <f t="shared" si="12"/>
        <v/>
      </c>
      <c r="E158" s="153" t="str">
        <f t="shared" si="13"/>
        <v/>
      </c>
      <c r="F158" s="152" t="str">
        <f t="shared" si="14"/>
        <v/>
      </c>
      <c r="G158" s="150"/>
      <c r="H158" s="149" t="str">
        <v/>
      </c>
      <c r="I158" s="151" t="str">
        <v/>
      </c>
      <c r="J158" s="150"/>
      <c r="K158" s="149" t="str">
        <f t="shared" si="15"/>
        <v/>
      </c>
      <c r="L158" s="149" t="str">
        <f t="shared" si="16"/>
        <v/>
      </c>
      <c r="M158" s="148" t="str">
        <f t="shared" si="17"/>
        <v/>
      </c>
      <c r="N158" s="157"/>
      <c r="O158" s="157"/>
      <c r="P158" s="157"/>
      <c r="Q158" s="157"/>
      <c r="R158" s="159"/>
      <c r="S158" s="157"/>
      <c r="T158" s="157"/>
      <c r="U158" s="157"/>
      <c r="V158" s="157"/>
      <c r="W158" s="157"/>
      <c r="X158" s="158"/>
      <c r="Y158" s="157"/>
      <c r="Z158" s="157"/>
      <c r="AA158" s="158"/>
      <c r="AB158" s="158"/>
      <c r="AC158" s="157"/>
      <c r="AD158" s="157"/>
      <c r="AE158" s="157"/>
      <c r="AF158" s="156"/>
    </row>
    <row r="159" spans="1:32" ht="16" hidden="1" thickBot="1" x14ac:dyDescent="0.25">
      <c r="A159" s="155" t="str">
        <f>IF(B159="","",MAX(A$110:A158)+1)</f>
        <v/>
      </c>
      <c r="B159" s="155" t="str">
        <f t="shared" si="11"/>
        <v/>
      </c>
      <c r="C159" s="154" t="str">
        <f t="shared" si="12"/>
        <v/>
      </c>
      <c r="E159" s="153" t="str">
        <f t="shared" si="13"/>
        <v/>
      </c>
      <c r="F159" s="152" t="str">
        <f t="shared" si="14"/>
        <v/>
      </c>
      <c r="G159" s="150"/>
      <c r="H159" s="149" t="str">
        <v/>
      </c>
      <c r="I159" s="151" t="str">
        <v/>
      </c>
      <c r="J159" s="150"/>
      <c r="K159" s="149" t="str">
        <f t="shared" si="15"/>
        <v/>
      </c>
      <c r="L159" s="149" t="str">
        <f t="shared" si="16"/>
        <v/>
      </c>
      <c r="M159" s="148" t="str">
        <f t="shared" si="17"/>
        <v/>
      </c>
      <c r="N159" s="157"/>
      <c r="O159" s="157"/>
      <c r="P159" s="157"/>
      <c r="Q159" s="157"/>
      <c r="R159" s="159"/>
      <c r="S159" s="157"/>
      <c r="T159" s="157"/>
      <c r="U159" s="157"/>
      <c r="V159" s="157"/>
      <c r="W159" s="157"/>
      <c r="X159" s="158"/>
      <c r="Y159" s="157"/>
      <c r="Z159" s="157"/>
      <c r="AA159" s="158"/>
      <c r="AB159" s="158"/>
      <c r="AC159" s="157"/>
      <c r="AD159" s="157"/>
      <c r="AE159" s="157"/>
      <c r="AF159" s="156"/>
    </row>
    <row r="160" spans="1:32" ht="16" hidden="1" thickBot="1" x14ac:dyDescent="0.25">
      <c r="A160" s="155">
        <f>IF(B160="","",MAX(A$110:A159)+1)</f>
        <v>9</v>
      </c>
      <c r="B160" s="155" t="str">
        <f t="shared" si="11"/>
        <v>Ogof y Ci</v>
      </c>
      <c r="C160" s="154">
        <f t="shared" si="12"/>
        <v>3461</v>
      </c>
      <c r="E160" s="153" t="str">
        <f t="shared" si="13"/>
        <v/>
      </c>
      <c r="F160" s="152" t="str">
        <f t="shared" si="14"/>
        <v/>
      </c>
      <c r="G160" s="150"/>
      <c r="H160" s="149" t="str">
        <v/>
      </c>
      <c r="I160" s="151" t="str">
        <v/>
      </c>
      <c r="J160" s="150"/>
      <c r="K160" s="149" t="str">
        <f t="shared" si="15"/>
        <v/>
      </c>
      <c r="L160" s="149" t="str">
        <f t="shared" si="16"/>
        <v/>
      </c>
      <c r="M160" s="148" t="str">
        <f t="shared" si="17"/>
        <v/>
      </c>
      <c r="N160" s="157"/>
      <c r="O160" s="157"/>
      <c r="P160" s="157"/>
      <c r="Q160" s="157"/>
      <c r="R160" s="159"/>
      <c r="S160" s="157"/>
      <c r="T160" s="157"/>
      <c r="U160" s="157"/>
      <c r="V160" s="157"/>
      <c r="W160" s="157"/>
      <c r="X160" s="158"/>
      <c r="Y160" s="157"/>
      <c r="Z160" s="157"/>
      <c r="AA160" s="158"/>
      <c r="AB160" s="158"/>
      <c r="AC160" s="157"/>
      <c r="AD160" s="157"/>
      <c r="AE160" s="157"/>
      <c r="AF160" s="156"/>
    </row>
    <row r="161" spans="1:32" ht="16" hidden="1" thickBot="1" x14ac:dyDescent="0.25">
      <c r="A161" s="155" t="str">
        <f>IF(B161="","",MAX(A$110:A160)+1)</f>
        <v/>
      </c>
      <c r="B161" s="155" t="str">
        <f t="shared" si="11"/>
        <v/>
      </c>
      <c r="C161" s="154" t="str">
        <f t="shared" si="12"/>
        <v/>
      </c>
      <c r="E161" s="153" t="str">
        <f t="shared" si="13"/>
        <v/>
      </c>
      <c r="F161" s="152" t="str">
        <f t="shared" si="14"/>
        <v/>
      </c>
      <c r="G161" s="150"/>
      <c r="H161" s="149" t="str">
        <v/>
      </c>
      <c r="I161" s="151" t="str">
        <v/>
      </c>
      <c r="J161" s="150"/>
      <c r="K161" s="149" t="str">
        <f t="shared" si="15"/>
        <v/>
      </c>
      <c r="L161" s="149" t="str">
        <f t="shared" si="16"/>
        <v/>
      </c>
      <c r="M161" s="148" t="str">
        <f t="shared" si="17"/>
        <v/>
      </c>
      <c r="N161" s="157"/>
      <c r="O161" s="157"/>
      <c r="P161" s="157"/>
      <c r="Q161" s="157"/>
      <c r="R161" s="159"/>
      <c r="S161" s="157"/>
      <c r="T161" s="157"/>
      <c r="U161" s="157"/>
      <c r="V161" s="157"/>
      <c r="W161" s="157"/>
      <c r="X161" s="158"/>
      <c r="Y161" s="157"/>
      <c r="Z161" s="157"/>
      <c r="AA161" s="158"/>
      <c r="AB161" s="158"/>
      <c r="AC161" s="157"/>
      <c r="AD161" s="157"/>
      <c r="AE161" s="157"/>
      <c r="AF161" s="156"/>
    </row>
    <row r="162" spans="1:32" ht="16" hidden="1" thickBot="1" x14ac:dyDescent="0.25">
      <c r="A162" s="155" t="str">
        <f>IF(B162="","",MAX(A$110:A161)+1)</f>
        <v/>
      </c>
      <c r="B162" s="155" t="str">
        <f t="shared" si="11"/>
        <v/>
      </c>
      <c r="C162" s="154" t="str">
        <f t="shared" si="12"/>
        <v/>
      </c>
      <c r="E162" s="153" t="str">
        <f t="shared" si="13"/>
        <v/>
      </c>
      <c r="F162" s="152" t="str">
        <f t="shared" si="14"/>
        <v/>
      </c>
      <c r="G162" s="150"/>
      <c r="H162" s="149" t="str">
        <v/>
      </c>
      <c r="I162" s="151" t="str">
        <v/>
      </c>
      <c r="J162" s="150"/>
      <c r="K162" s="149" t="str">
        <f t="shared" si="15"/>
        <v/>
      </c>
      <c r="L162" s="149" t="str">
        <f t="shared" si="16"/>
        <v/>
      </c>
      <c r="M162" s="148" t="str">
        <f t="shared" si="17"/>
        <v/>
      </c>
      <c r="N162" s="157"/>
      <c r="O162" s="157"/>
      <c r="P162" s="157"/>
      <c r="Q162" s="157"/>
      <c r="R162" s="159"/>
      <c r="S162" s="157"/>
      <c r="T162" s="157"/>
      <c r="U162" s="157"/>
      <c r="V162" s="157"/>
      <c r="W162" s="157"/>
      <c r="X162" s="158"/>
      <c r="Y162" s="157"/>
      <c r="Z162" s="157"/>
      <c r="AA162" s="158"/>
      <c r="AB162" s="158"/>
      <c r="AC162" s="157"/>
      <c r="AD162" s="157"/>
      <c r="AE162" s="157"/>
      <c r="AF162" s="156"/>
    </row>
    <row r="163" spans="1:32" ht="16" hidden="1" thickBot="1" x14ac:dyDescent="0.25">
      <c r="A163" s="155" t="str">
        <f>IF(B163="","",MAX(A$110:A162)+1)</f>
        <v/>
      </c>
      <c r="B163" s="155" t="str">
        <f t="shared" si="11"/>
        <v/>
      </c>
      <c r="C163" s="154" t="str">
        <f t="shared" si="12"/>
        <v/>
      </c>
      <c r="E163" s="153" t="str">
        <f t="shared" si="13"/>
        <v/>
      </c>
      <c r="F163" s="152" t="str">
        <f t="shared" si="14"/>
        <v/>
      </c>
      <c r="G163" s="150"/>
      <c r="H163" s="149" t="str">
        <v/>
      </c>
      <c r="I163" s="151" t="str">
        <v/>
      </c>
      <c r="J163" s="150"/>
      <c r="K163" s="149" t="str">
        <f t="shared" si="15"/>
        <v/>
      </c>
      <c r="L163" s="149" t="str">
        <f t="shared" si="16"/>
        <v/>
      </c>
      <c r="M163" s="148" t="str">
        <f t="shared" si="17"/>
        <v/>
      </c>
      <c r="N163" s="157"/>
      <c r="O163" s="157"/>
      <c r="P163" s="157"/>
      <c r="Q163" s="157"/>
      <c r="R163" s="159"/>
      <c r="S163" s="157"/>
      <c r="T163" s="157"/>
      <c r="U163" s="157"/>
      <c r="V163" s="157"/>
      <c r="W163" s="157"/>
      <c r="X163" s="158"/>
      <c r="Y163" s="157"/>
      <c r="Z163" s="157"/>
      <c r="AA163" s="158"/>
      <c r="AB163" s="158"/>
      <c r="AC163" s="157"/>
      <c r="AD163" s="157"/>
      <c r="AE163" s="157"/>
      <c r="AF163" s="156"/>
    </row>
    <row r="164" spans="1:32" ht="16" hidden="1" thickBot="1" x14ac:dyDescent="0.25">
      <c r="A164" s="155" t="str">
        <f>IF(B164="","",MAX(A$110:A163)+1)</f>
        <v/>
      </c>
      <c r="B164" s="155" t="str">
        <f t="shared" si="11"/>
        <v/>
      </c>
      <c r="C164" s="154" t="str">
        <f t="shared" si="12"/>
        <v/>
      </c>
      <c r="E164" s="153" t="str">
        <f t="shared" si="13"/>
        <v/>
      </c>
      <c r="F164" s="152" t="str">
        <f t="shared" si="14"/>
        <v/>
      </c>
      <c r="G164" s="150"/>
      <c r="H164" s="149" t="str">
        <v/>
      </c>
      <c r="I164" s="151" t="str">
        <v/>
      </c>
      <c r="J164" s="150"/>
      <c r="K164" s="149" t="str">
        <f t="shared" si="15"/>
        <v/>
      </c>
      <c r="L164" s="149" t="str">
        <f t="shared" si="16"/>
        <v/>
      </c>
      <c r="M164" s="148" t="str">
        <f t="shared" si="17"/>
        <v/>
      </c>
      <c r="N164" s="157"/>
      <c r="O164" s="157"/>
      <c r="P164" s="157"/>
      <c r="Q164" s="157"/>
      <c r="R164" s="159"/>
      <c r="S164" s="157"/>
      <c r="T164" s="157"/>
      <c r="U164" s="157"/>
      <c r="V164" s="157"/>
      <c r="W164" s="157"/>
      <c r="X164" s="158"/>
      <c r="Y164" s="157"/>
      <c r="Z164" s="157"/>
      <c r="AA164" s="158"/>
      <c r="AB164" s="158"/>
      <c r="AC164" s="157"/>
      <c r="AD164" s="157"/>
      <c r="AE164" s="157"/>
      <c r="AF164" s="156"/>
    </row>
    <row r="165" spans="1:32" ht="16" hidden="1" thickBot="1" x14ac:dyDescent="0.25">
      <c r="A165" s="155">
        <f>IF(B165="","",MAX(A$110:A164)+1)</f>
        <v>10</v>
      </c>
      <c r="B165" s="155" t="str">
        <f t="shared" si="11"/>
        <v>Ogof Clogwyn</v>
      </c>
      <c r="C165" s="154">
        <f t="shared" si="12"/>
        <v>2562.5</v>
      </c>
      <c r="E165" s="153" t="str">
        <f t="shared" si="13"/>
        <v/>
      </c>
      <c r="F165" s="152" t="str">
        <f t="shared" si="14"/>
        <v/>
      </c>
      <c r="G165" s="150"/>
      <c r="H165" s="149" t="str">
        <v/>
      </c>
      <c r="I165" s="151" t="str">
        <v/>
      </c>
      <c r="J165" s="150"/>
      <c r="K165" s="149" t="str">
        <f t="shared" si="15"/>
        <v/>
      </c>
      <c r="L165" s="149" t="str">
        <f t="shared" si="16"/>
        <v/>
      </c>
      <c r="M165" s="148" t="str">
        <f t="shared" si="17"/>
        <v/>
      </c>
      <c r="N165" s="157"/>
      <c r="O165" s="157"/>
      <c r="P165" s="157"/>
      <c r="Q165" s="157"/>
      <c r="R165" s="159"/>
      <c r="S165" s="157"/>
      <c r="T165" s="157"/>
      <c r="U165" s="157"/>
      <c r="V165" s="157"/>
      <c r="W165" s="157"/>
      <c r="X165" s="158"/>
      <c r="Y165" s="157"/>
      <c r="Z165" s="157"/>
      <c r="AA165" s="158"/>
      <c r="AB165" s="158"/>
      <c r="AC165" s="157"/>
      <c r="AD165" s="157"/>
      <c r="AE165" s="157"/>
      <c r="AF165" s="156"/>
    </row>
    <row r="166" spans="1:32" ht="16" hidden="1" thickBot="1" x14ac:dyDescent="0.25">
      <c r="A166" s="155" t="str">
        <f>IF(B166="","",MAX(A$110:A165)+1)</f>
        <v/>
      </c>
      <c r="B166" s="155" t="str">
        <f t="shared" si="11"/>
        <v/>
      </c>
      <c r="C166" s="154" t="str">
        <f t="shared" si="12"/>
        <v/>
      </c>
      <c r="E166" s="153" t="str">
        <f t="shared" si="13"/>
        <v/>
      </c>
      <c r="F166" s="152" t="str">
        <f t="shared" si="14"/>
        <v/>
      </c>
      <c r="G166" s="150"/>
      <c r="H166" s="149" t="str">
        <v/>
      </c>
      <c r="I166" s="151" t="str">
        <v/>
      </c>
      <c r="J166" s="150"/>
      <c r="K166" s="149" t="str">
        <f t="shared" si="15"/>
        <v/>
      </c>
      <c r="L166" s="149" t="str">
        <f t="shared" si="16"/>
        <v/>
      </c>
      <c r="M166" s="148" t="str">
        <f t="shared" si="17"/>
        <v/>
      </c>
      <c r="N166" s="157"/>
      <c r="O166" s="157"/>
      <c r="P166" s="157"/>
      <c r="Q166" s="157"/>
      <c r="R166" s="159"/>
      <c r="S166" s="157"/>
      <c r="T166" s="157"/>
      <c r="U166" s="157"/>
      <c r="V166" s="157"/>
      <c r="W166" s="157"/>
      <c r="X166" s="158"/>
      <c r="Y166" s="157"/>
      <c r="Z166" s="157"/>
      <c r="AA166" s="158"/>
      <c r="AB166" s="158"/>
      <c r="AC166" s="157"/>
      <c r="AD166" s="157"/>
      <c r="AE166" s="157"/>
      <c r="AF166" s="156"/>
    </row>
    <row r="167" spans="1:32" ht="16" hidden="1" thickBot="1" x14ac:dyDescent="0.25">
      <c r="A167" s="155" t="str">
        <f>IF(B167="","",MAX(A$110:A166)+1)</f>
        <v/>
      </c>
      <c r="B167" s="155" t="str">
        <f t="shared" si="11"/>
        <v/>
      </c>
      <c r="C167" s="154" t="str">
        <f t="shared" si="12"/>
        <v/>
      </c>
      <c r="E167" s="153" t="str">
        <f t="shared" si="13"/>
        <v/>
      </c>
      <c r="F167" s="152" t="str">
        <f t="shared" si="14"/>
        <v/>
      </c>
      <c r="G167" s="150"/>
      <c r="H167" s="149" t="str">
        <v/>
      </c>
      <c r="I167" s="151" t="str">
        <v/>
      </c>
      <c r="J167" s="150"/>
      <c r="K167" s="149" t="str">
        <f t="shared" si="15"/>
        <v/>
      </c>
      <c r="L167" s="149" t="str">
        <f t="shared" si="16"/>
        <v/>
      </c>
      <c r="M167" s="148" t="str">
        <f t="shared" si="17"/>
        <v/>
      </c>
      <c r="N167" s="157"/>
      <c r="O167" s="157"/>
      <c r="P167" s="157"/>
      <c r="Q167" s="157"/>
      <c r="R167" s="159"/>
      <c r="S167" s="157"/>
      <c r="T167" s="157"/>
      <c r="U167" s="157"/>
      <c r="V167" s="157"/>
      <c r="W167" s="157"/>
      <c r="X167" s="158"/>
      <c r="Y167" s="157"/>
      <c r="Z167" s="157"/>
      <c r="AA167" s="158"/>
      <c r="AB167" s="158"/>
      <c r="AC167" s="157"/>
      <c r="AD167" s="157"/>
      <c r="AE167" s="157"/>
      <c r="AF167" s="156"/>
    </row>
    <row r="168" spans="1:32" ht="16" hidden="1" thickBot="1" x14ac:dyDescent="0.25">
      <c r="A168" s="155" t="str">
        <f>IF(B168="","",MAX(A$110:A167)+1)</f>
        <v/>
      </c>
      <c r="B168" s="155" t="str">
        <f t="shared" si="11"/>
        <v/>
      </c>
      <c r="C168" s="154" t="str">
        <f t="shared" si="12"/>
        <v/>
      </c>
      <c r="E168" s="153" t="str">
        <f t="shared" si="13"/>
        <v/>
      </c>
      <c r="F168" s="152" t="str">
        <f t="shared" si="14"/>
        <v/>
      </c>
      <c r="G168" s="150"/>
      <c r="H168" s="149" t="str">
        <v/>
      </c>
      <c r="I168" s="151" t="str">
        <v/>
      </c>
      <c r="J168" s="150"/>
      <c r="K168" s="149" t="str">
        <f t="shared" si="15"/>
        <v/>
      </c>
      <c r="L168" s="149" t="str">
        <f t="shared" si="16"/>
        <v/>
      </c>
      <c r="M168" s="148" t="str">
        <f t="shared" si="17"/>
        <v/>
      </c>
      <c r="N168" s="157"/>
      <c r="O168" s="157"/>
      <c r="P168" s="157"/>
      <c r="Q168" s="157"/>
      <c r="R168" s="159"/>
      <c r="S168" s="157"/>
      <c r="T168" s="157"/>
      <c r="U168" s="157"/>
      <c r="V168" s="157"/>
      <c r="W168" s="157"/>
      <c r="X168" s="158"/>
      <c r="Y168" s="157"/>
      <c r="Z168" s="157"/>
      <c r="AA168" s="158"/>
      <c r="AB168" s="158"/>
      <c r="AC168" s="157"/>
      <c r="AD168" s="157"/>
      <c r="AE168" s="157"/>
      <c r="AF168" s="156"/>
    </row>
    <row r="169" spans="1:32" ht="16" hidden="1" thickBot="1" x14ac:dyDescent="0.25">
      <c r="A169" s="155">
        <f>IF(B169="","",MAX(A$110:A168)+1)</f>
        <v>11</v>
      </c>
      <c r="B169" s="155" t="str">
        <f t="shared" si="11"/>
        <v>Craig y Nos Quarry Cave</v>
      </c>
      <c r="C169" s="154">
        <f t="shared" si="12"/>
        <v>2189</v>
      </c>
      <c r="E169" s="153" t="str">
        <f t="shared" si="13"/>
        <v/>
      </c>
      <c r="F169" s="152" t="str">
        <f t="shared" si="14"/>
        <v/>
      </c>
      <c r="G169" s="150"/>
      <c r="H169" s="149" t="str">
        <v/>
      </c>
      <c r="I169" s="151" t="str">
        <v/>
      </c>
      <c r="J169" s="150"/>
      <c r="K169" s="149" t="str">
        <f t="shared" si="15"/>
        <v/>
      </c>
      <c r="L169" s="149" t="str">
        <f t="shared" si="16"/>
        <v/>
      </c>
      <c r="M169" s="148" t="str">
        <f t="shared" si="17"/>
        <v/>
      </c>
      <c r="N169" s="157"/>
      <c r="O169" s="157"/>
      <c r="P169" s="157"/>
      <c r="Q169" s="157"/>
      <c r="R169" s="159"/>
      <c r="S169" s="157"/>
      <c r="T169" s="157"/>
      <c r="U169" s="157"/>
      <c r="V169" s="157"/>
      <c r="W169" s="157"/>
      <c r="X169" s="158"/>
      <c r="Y169" s="157"/>
      <c r="Z169" s="157"/>
      <c r="AA169" s="158"/>
      <c r="AB169" s="158"/>
      <c r="AC169" s="157"/>
      <c r="AD169" s="157"/>
      <c r="AE169" s="157"/>
      <c r="AF169" s="156"/>
    </row>
    <row r="170" spans="1:32" ht="16" hidden="1" thickBot="1" x14ac:dyDescent="0.25">
      <c r="A170" s="155" t="str">
        <f>IF(B170="","",MAX(A$110:A169)+1)</f>
        <v/>
      </c>
      <c r="B170" s="155" t="str">
        <f t="shared" si="11"/>
        <v/>
      </c>
      <c r="C170" s="154" t="str">
        <f t="shared" si="12"/>
        <v/>
      </c>
      <c r="E170" s="153" t="str">
        <f t="shared" si="13"/>
        <v/>
      </c>
      <c r="F170" s="152" t="str">
        <f t="shared" si="14"/>
        <v/>
      </c>
      <c r="G170" s="150"/>
      <c r="H170" s="149" t="str">
        <v/>
      </c>
      <c r="I170" s="151" t="str">
        <v/>
      </c>
      <c r="J170" s="150"/>
      <c r="K170" s="149" t="str">
        <f t="shared" si="15"/>
        <v/>
      </c>
      <c r="L170" s="149" t="str">
        <f t="shared" si="16"/>
        <v/>
      </c>
      <c r="M170" s="148" t="str">
        <f t="shared" si="17"/>
        <v/>
      </c>
      <c r="N170" s="157"/>
      <c r="O170" s="157"/>
      <c r="P170" s="157"/>
      <c r="Q170" s="157"/>
      <c r="R170" s="159"/>
      <c r="S170" s="157"/>
      <c r="T170" s="157"/>
      <c r="U170" s="157"/>
      <c r="V170" s="157"/>
      <c r="W170" s="157"/>
      <c r="X170" s="158"/>
      <c r="Y170" s="157"/>
      <c r="Z170" s="157"/>
      <c r="AA170" s="158"/>
      <c r="AB170" s="158"/>
      <c r="AC170" s="157"/>
      <c r="AD170" s="157"/>
      <c r="AE170" s="157"/>
      <c r="AF170" s="156"/>
    </row>
    <row r="171" spans="1:32" ht="16" hidden="1" thickBot="1" x14ac:dyDescent="0.25">
      <c r="A171" s="155" t="str">
        <f>IF(B171="","",MAX(A$110:A170)+1)</f>
        <v/>
      </c>
      <c r="B171" s="155" t="str">
        <f t="shared" si="11"/>
        <v/>
      </c>
      <c r="C171" s="154" t="str">
        <f t="shared" si="12"/>
        <v/>
      </c>
      <c r="E171" s="153" t="str">
        <f t="shared" si="13"/>
        <v/>
      </c>
      <c r="F171" s="152" t="str">
        <f t="shared" si="14"/>
        <v/>
      </c>
      <c r="G171" s="150"/>
      <c r="H171" s="149" t="str">
        <v/>
      </c>
      <c r="I171" s="151" t="str">
        <v/>
      </c>
      <c r="J171" s="150"/>
      <c r="K171" s="149" t="str">
        <f t="shared" si="15"/>
        <v/>
      </c>
      <c r="L171" s="149" t="str">
        <f t="shared" si="16"/>
        <v/>
      </c>
      <c r="M171" s="148" t="str">
        <f t="shared" si="17"/>
        <v/>
      </c>
      <c r="N171" s="157"/>
      <c r="O171" s="157"/>
      <c r="P171" s="157"/>
      <c r="Q171" s="157"/>
      <c r="R171" s="159"/>
      <c r="S171" s="157"/>
      <c r="T171" s="157"/>
      <c r="U171" s="157"/>
      <c r="V171" s="157"/>
      <c r="W171" s="157"/>
      <c r="X171" s="158"/>
      <c r="Y171" s="157"/>
      <c r="Z171" s="157"/>
      <c r="AA171" s="158"/>
      <c r="AB171" s="158"/>
      <c r="AC171" s="157"/>
      <c r="AD171" s="157"/>
      <c r="AE171" s="157"/>
      <c r="AF171" s="156"/>
    </row>
    <row r="172" spans="1:32" ht="16" hidden="1" thickBot="1" x14ac:dyDescent="0.25">
      <c r="A172" s="155">
        <f>IF(B172="","",MAX(A$110:A171)+1)</f>
        <v>12</v>
      </c>
      <c r="B172" s="155" t="str">
        <f t="shared" si="11"/>
        <v>Ofof Pasg</v>
      </c>
      <c r="C172" s="154">
        <f t="shared" si="12"/>
        <v>782</v>
      </c>
      <c r="E172" s="153" t="str">
        <f t="shared" si="13"/>
        <v/>
      </c>
      <c r="F172" s="152" t="str">
        <f t="shared" si="14"/>
        <v/>
      </c>
      <c r="G172" s="150"/>
      <c r="H172" s="149" t="str">
        <v/>
      </c>
      <c r="I172" s="151" t="str">
        <v/>
      </c>
      <c r="J172" s="150"/>
      <c r="K172" s="149" t="str">
        <f t="shared" si="15"/>
        <v/>
      </c>
      <c r="L172" s="149" t="str">
        <f t="shared" si="16"/>
        <v/>
      </c>
      <c r="M172" s="148" t="str">
        <f t="shared" si="17"/>
        <v/>
      </c>
      <c r="N172" s="157"/>
      <c r="O172" s="157"/>
      <c r="P172" s="157"/>
      <c r="Q172" s="157"/>
      <c r="R172" s="159"/>
      <c r="S172" s="157"/>
      <c r="T172" s="157"/>
      <c r="U172" s="157"/>
      <c r="V172" s="157"/>
      <c r="W172" s="157"/>
      <c r="X172" s="158"/>
      <c r="Y172" s="157"/>
      <c r="Z172" s="157"/>
      <c r="AA172" s="158"/>
      <c r="AB172" s="158"/>
      <c r="AC172" s="157"/>
      <c r="AD172" s="157"/>
      <c r="AE172" s="157"/>
      <c r="AF172" s="156"/>
    </row>
    <row r="173" spans="1:32" ht="16" hidden="1" thickBot="1" x14ac:dyDescent="0.25">
      <c r="A173" s="155">
        <f>IF(B173="","",MAX(A$110:A172)+1)</f>
        <v>13</v>
      </c>
      <c r="B173" s="155" t="str">
        <f t="shared" si="11"/>
        <v>Ogof Pasg/Foel Fawr</v>
      </c>
      <c r="C173" s="154">
        <f t="shared" si="12"/>
        <v>943</v>
      </c>
      <c r="E173" s="153" t="str">
        <f t="shared" si="13"/>
        <v/>
      </c>
      <c r="F173" s="152" t="str">
        <f t="shared" si="14"/>
        <v/>
      </c>
      <c r="G173" s="150"/>
      <c r="H173" s="149" t="str">
        <v/>
      </c>
      <c r="I173" s="151" t="str">
        <v/>
      </c>
      <c r="J173" s="150"/>
      <c r="K173" s="149" t="str">
        <f t="shared" si="15"/>
        <v/>
      </c>
      <c r="L173" s="149" t="str">
        <f t="shared" si="16"/>
        <v/>
      </c>
      <c r="M173" s="148" t="str">
        <f t="shared" si="17"/>
        <v/>
      </c>
      <c r="N173" s="157"/>
      <c r="O173" s="157"/>
      <c r="P173" s="157"/>
      <c r="Q173" s="157"/>
      <c r="R173" s="159"/>
      <c r="S173" s="157"/>
      <c r="T173" s="157"/>
      <c r="U173" s="157"/>
      <c r="V173" s="157"/>
      <c r="W173" s="157"/>
      <c r="X173" s="158"/>
      <c r="Y173" s="157"/>
      <c r="Z173" s="157"/>
      <c r="AA173" s="158"/>
      <c r="AB173" s="158"/>
      <c r="AC173" s="157"/>
      <c r="AD173" s="157"/>
      <c r="AE173" s="157"/>
      <c r="AF173" s="156"/>
    </row>
    <row r="174" spans="1:32" ht="16" hidden="1" thickBot="1" x14ac:dyDescent="0.25">
      <c r="A174" s="155">
        <f>IF(B174="","",MAX(A$110:A173)+1)</f>
        <v>14</v>
      </c>
      <c r="B174" s="155" t="str">
        <f t="shared" si="11"/>
        <v>Ogof Fechan</v>
      </c>
      <c r="C174" s="154">
        <f t="shared" si="12"/>
        <v>783</v>
      </c>
      <c r="E174" s="153" t="str">
        <f t="shared" si="13"/>
        <v/>
      </c>
      <c r="F174" s="152" t="str">
        <f t="shared" si="14"/>
        <v/>
      </c>
      <c r="G174" s="150"/>
      <c r="H174" s="149" t="str">
        <v/>
      </c>
      <c r="I174" s="151" t="str">
        <v/>
      </c>
      <c r="J174" s="150"/>
      <c r="K174" s="149" t="str">
        <f t="shared" si="15"/>
        <v/>
      </c>
      <c r="L174" s="149" t="str">
        <f t="shared" si="16"/>
        <v/>
      </c>
      <c r="M174" s="148" t="str">
        <f t="shared" si="17"/>
        <v/>
      </c>
      <c r="N174" s="157"/>
      <c r="O174" s="157"/>
      <c r="P174" s="157"/>
      <c r="Q174" s="157"/>
      <c r="R174" s="159"/>
      <c r="S174" s="157"/>
      <c r="T174" s="157"/>
      <c r="U174" s="157"/>
      <c r="V174" s="157"/>
      <c r="W174" s="157"/>
      <c r="X174" s="158"/>
      <c r="Y174" s="157"/>
      <c r="Z174" s="157"/>
      <c r="AA174" s="158"/>
      <c r="AB174" s="158"/>
      <c r="AC174" s="157"/>
      <c r="AD174" s="157"/>
      <c r="AE174" s="157"/>
      <c r="AF174" s="156"/>
    </row>
    <row r="175" spans="1:32" ht="16" hidden="1" thickBot="1" x14ac:dyDescent="0.25">
      <c r="A175" s="155" t="str">
        <f>IF(B175="","",MAX(A$110:A174)+1)</f>
        <v/>
      </c>
      <c r="B175" s="155" t="str">
        <f t="shared" ref="B175:B206" si="18">IF(E68&gt;0,B68,"")</f>
        <v/>
      </c>
      <c r="C175" s="154" t="str">
        <f t="shared" ref="C175:C206" si="19">IF(E68&gt;0,E68,"")</f>
        <v/>
      </c>
      <c r="E175" s="153" t="str">
        <f t="shared" ref="E175:E210" si="20">IFERROR(INDEX($B$111:$B$210,MATCH(ROW()-ROW($D$110),$A$111:$A$210,0)),"")</f>
        <v/>
      </c>
      <c r="F175" s="152" t="str">
        <f t="shared" ref="F175:F210" si="21">IFERROR(INDEX($C$111:$C$210,MATCH(ROW()-ROW($D$110),$A$111:$A$210,0)),"")</f>
        <v/>
      </c>
      <c r="G175" s="150"/>
      <c r="H175" s="149" t="str">
        <v/>
      </c>
      <c r="I175" s="151" t="str">
        <v/>
      </c>
      <c r="J175" s="150"/>
      <c r="K175" s="149" t="str">
        <f t="shared" ref="K175:K210" si="22">IF(H175&gt;"*",H175,"")</f>
        <v/>
      </c>
      <c r="L175" s="149" t="str">
        <f t="shared" ref="L175:L210" si="23">IF(H175&gt;"*",$B$1,"")</f>
        <v/>
      </c>
      <c r="M175" s="148" t="str">
        <f t="shared" ref="M175:M210" si="24">IF(H175&gt;"*",I175,"")</f>
        <v/>
      </c>
      <c r="N175" s="157"/>
      <c r="O175" s="157"/>
      <c r="P175" s="157"/>
      <c r="Q175" s="157"/>
      <c r="R175" s="159"/>
      <c r="S175" s="157"/>
      <c r="T175" s="157"/>
      <c r="U175" s="157"/>
      <c r="V175" s="157"/>
      <c r="W175" s="157"/>
      <c r="X175" s="158"/>
      <c r="Y175" s="157"/>
      <c r="Z175" s="157"/>
      <c r="AA175" s="158"/>
      <c r="AB175" s="158"/>
      <c r="AC175" s="157"/>
      <c r="AD175" s="157"/>
      <c r="AE175" s="157"/>
      <c r="AF175" s="156"/>
    </row>
    <row r="176" spans="1:32" ht="16" hidden="1" thickBot="1" x14ac:dyDescent="0.25">
      <c r="A176" s="155" t="str">
        <f>IF(B176="","",MAX(A$110:A175)+1)</f>
        <v/>
      </c>
      <c r="B176" s="155" t="str">
        <f t="shared" si="18"/>
        <v/>
      </c>
      <c r="C176" s="154" t="str">
        <f t="shared" si="19"/>
        <v/>
      </c>
      <c r="E176" s="153" t="str">
        <f t="shared" si="20"/>
        <v/>
      </c>
      <c r="F176" s="152" t="str">
        <f t="shared" si="21"/>
        <v/>
      </c>
      <c r="G176" s="150"/>
      <c r="H176" s="149" t="str">
        <v/>
      </c>
      <c r="I176" s="151" t="str">
        <v/>
      </c>
      <c r="J176" s="150"/>
      <c r="K176" s="149" t="str">
        <f t="shared" si="22"/>
        <v/>
      </c>
      <c r="L176" s="149" t="str">
        <f t="shared" si="23"/>
        <v/>
      </c>
      <c r="M176" s="148" t="str">
        <f t="shared" si="24"/>
        <v/>
      </c>
      <c r="N176" s="157"/>
      <c r="O176" s="157"/>
      <c r="P176" s="157"/>
      <c r="Q176" s="157"/>
      <c r="R176" s="159"/>
      <c r="S176" s="157"/>
      <c r="T176" s="157"/>
      <c r="U176" s="157"/>
      <c r="V176" s="157"/>
      <c r="W176" s="157"/>
      <c r="X176" s="158"/>
      <c r="Y176" s="157"/>
      <c r="Z176" s="157"/>
      <c r="AA176" s="158"/>
      <c r="AB176" s="158"/>
      <c r="AC176" s="157"/>
      <c r="AD176" s="157"/>
      <c r="AE176" s="157"/>
      <c r="AF176" s="156"/>
    </row>
    <row r="177" spans="1:32" ht="16" hidden="1" thickBot="1" x14ac:dyDescent="0.25">
      <c r="A177" s="155" t="str">
        <f>IF(B177="","",MAX(A$110:A176)+1)</f>
        <v/>
      </c>
      <c r="B177" s="155" t="str">
        <f t="shared" si="18"/>
        <v/>
      </c>
      <c r="C177" s="154" t="str">
        <f t="shared" si="19"/>
        <v/>
      </c>
      <c r="E177" s="153" t="str">
        <f t="shared" si="20"/>
        <v/>
      </c>
      <c r="F177" s="152" t="str">
        <f t="shared" si="21"/>
        <v/>
      </c>
      <c r="G177" s="150"/>
      <c r="H177" s="149" t="str">
        <v/>
      </c>
      <c r="I177" s="151" t="str">
        <v/>
      </c>
      <c r="J177" s="150"/>
      <c r="K177" s="149" t="str">
        <f t="shared" si="22"/>
        <v/>
      </c>
      <c r="L177" s="149" t="str">
        <f t="shared" si="23"/>
        <v/>
      </c>
      <c r="M177" s="148" t="str">
        <f t="shared" si="24"/>
        <v/>
      </c>
      <c r="N177" s="157"/>
      <c r="O177" s="157"/>
      <c r="P177" s="157"/>
      <c r="Q177" s="157"/>
      <c r="R177" s="159"/>
      <c r="S177" s="157"/>
      <c r="T177" s="157"/>
      <c r="U177" s="157"/>
      <c r="V177" s="157"/>
      <c r="W177" s="157"/>
      <c r="X177" s="158"/>
      <c r="Y177" s="157"/>
      <c r="Z177" s="157"/>
      <c r="AA177" s="158"/>
      <c r="AB177" s="158"/>
      <c r="AC177" s="157"/>
      <c r="AD177" s="157"/>
      <c r="AE177" s="157"/>
      <c r="AF177" s="156"/>
    </row>
    <row r="178" spans="1:32" ht="16" hidden="1" thickBot="1" x14ac:dyDescent="0.25">
      <c r="A178" s="155" t="str">
        <f>IF(B178="","",MAX(A$110:A177)+1)</f>
        <v/>
      </c>
      <c r="B178" s="155" t="str">
        <f t="shared" si="18"/>
        <v/>
      </c>
      <c r="C178" s="154" t="str">
        <f t="shared" si="19"/>
        <v/>
      </c>
      <c r="E178" s="153" t="str">
        <f t="shared" si="20"/>
        <v/>
      </c>
      <c r="F178" s="152" t="str">
        <f t="shared" si="21"/>
        <v/>
      </c>
      <c r="G178" s="150"/>
      <c r="H178" s="149" t="str">
        <v/>
      </c>
      <c r="I178" s="151" t="str">
        <v/>
      </c>
      <c r="J178" s="150"/>
      <c r="K178" s="149" t="str">
        <f t="shared" si="22"/>
        <v/>
      </c>
      <c r="L178" s="149" t="str">
        <f t="shared" si="23"/>
        <v/>
      </c>
      <c r="M178" s="148" t="str">
        <f t="shared" si="24"/>
        <v/>
      </c>
      <c r="N178" s="157"/>
      <c r="O178" s="157"/>
      <c r="P178" s="157"/>
      <c r="Q178" s="157"/>
      <c r="R178" s="159"/>
      <c r="S178" s="157"/>
      <c r="T178" s="157"/>
      <c r="U178" s="157"/>
      <c r="V178" s="157"/>
      <c r="W178" s="157"/>
      <c r="X178" s="158"/>
      <c r="Y178" s="157"/>
      <c r="Z178" s="157"/>
      <c r="AA178" s="158"/>
      <c r="AB178" s="158"/>
      <c r="AC178" s="157"/>
      <c r="AD178" s="157"/>
      <c r="AE178" s="157"/>
      <c r="AF178" s="156"/>
    </row>
    <row r="179" spans="1:32" ht="16" hidden="1" thickBot="1" x14ac:dyDescent="0.25">
      <c r="A179" s="155" t="str">
        <f>IF(B179="","",MAX(A$110:A178)+1)</f>
        <v/>
      </c>
      <c r="B179" s="155" t="str">
        <f t="shared" si="18"/>
        <v/>
      </c>
      <c r="C179" s="154" t="str">
        <f t="shared" si="19"/>
        <v/>
      </c>
      <c r="E179" s="153" t="str">
        <f t="shared" si="20"/>
        <v/>
      </c>
      <c r="F179" s="152" t="str">
        <f t="shared" si="21"/>
        <v/>
      </c>
      <c r="G179" s="150"/>
      <c r="H179" s="149" t="str">
        <v/>
      </c>
      <c r="I179" s="151" t="str">
        <v/>
      </c>
      <c r="J179" s="150"/>
      <c r="K179" s="149" t="str">
        <f t="shared" si="22"/>
        <v/>
      </c>
      <c r="L179" s="149" t="str">
        <f t="shared" si="23"/>
        <v/>
      </c>
      <c r="M179" s="148" t="str">
        <f t="shared" si="24"/>
        <v/>
      </c>
      <c r="N179" s="157"/>
      <c r="O179" s="157"/>
      <c r="P179" s="157"/>
      <c r="Q179" s="157"/>
      <c r="R179" s="159"/>
      <c r="S179" s="157"/>
      <c r="T179" s="157"/>
      <c r="U179" s="157"/>
      <c r="V179" s="157"/>
      <c r="W179" s="157"/>
      <c r="X179" s="158"/>
      <c r="Y179" s="157"/>
      <c r="Z179" s="157"/>
      <c r="AA179" s="158"/>
      <c r="AB179" s="158"/>
      <c r="AC179" s="157"/>
      <c r="AD179" s="157"/>
      <c r="AE179" s="157"/>
      <c r="AF179" s="156"/>
    </row>
    <row r="180" spans="1:32" ht="16" hidden="1" thickBot="1" x14ac:dyDescent="0.25">
      <c r="A180" s="155">
        <f>IF(B180="","",MAX(A$110:A179)+1)</f>
        <v>15</v>
      </c>
      <c r="B180" s="155" t="str">
        <f t="shared" si="18"/>
        <v>Little Neath River Cave</v>
      </c>
      <c r="C180" s="154">
        <f t="shared" si="19"/>
        <v>9180</v>
      </c>
      <c r="E180" s="153" t="str">
        <f t="shared" si="20"/>
        <v/>
      </c>
      <c r="F180" s="152" t="str">
        <f t="shared" si="21"/>
        <v/>
      </c>
      <c r="G180" s="150"/>
      <c r="H180" s="149" t="str">
        <v/>
      </c>
      <c r="I180" s="151" t="str">
        <v/>
      </c>
      <c r="J180" s="150"/>
      <c r="K180" s="149" t="str">
        <f t="shared" si="22"/>
        <v/>
      </c>
      <c r="L180" s="149" t="str">
        <f t="shared" si="23"/>
        <v/>
      </c>
      <c r="M180" s="148" t="str">
        <f t="shared" si="24"/>
        <v/>
      </c>
      <c r="N180" s="157"/>
      <c r="O180" s="157"/>
      <c r="P180" s="157"/>
      <c r="Q180" s="157"/>
      <c r="R180" s="159"/>
      <c r="S180" s="157"/>
      <c r="T180" s="157"/>
      <c r="U180" s="157"/>
      <c r="V180" s="157"/>
      <c r="W180" s="157"/>
      <c r="X180" s="158"/>
      <c r="Y180" s="157"/>
      <c r="Z180" s="157"/>
      <c r="AA180" s="158"/>
      <c r="AB180" s="158"/>
      <c r="AC180" s="157"/>
      <c r="AD180" s="157"/>
      <c r="AE180" s="157"/>
      <c r="AF180" s="156"/>
    </row>
    <row r="181" spans="1:32" ht="16" hidden="1" thickBot="1" x14ac:dyDescent="0.25">
      <c r="A181" s="155" t="str">
        <f>IF(B181="","",MAX(A$110:A180)+1)</f>
        <v/>
      </c>
      <c r="B181" s="155" t="str">
        <f t="shared" si="18"/>
        <v/>
      </c>
      <c r="C181" s="154" t="str">
        <f t="shared" si="19"/>
        <v/>
      </c>
      <c r="E181" s="153" t="str">
        <f t="shared" si="20"/>
        <v/>
      </c>
      <c r="F181" s="152" t="str">
        <f t="shared" si="21"/>
        <v/>
      </c>
      <c r="G181" s="150"/>
      <c r="H181" s="149" t="str">
        <v/>
      </c>
      <c r="I181" s="151" t="str">
        <v/>
      </c>
      <c r="J181" s="150"/>
      <c r="K181" s="149" t="str">
        <f t="shared" si="22"/>
        <v/>
      </c>
      <c r="L181" s="149" t="str">
        <f t="shared" si="23"/>
        <v/>
      </c>
      <c r="M181" s="148" t="str">
        <f t="shared" si="24"/>
        <v/>
      </c>
      <c r="N181" s="157"/>
      <c r="O181" s="157"/>
      <c r="P181" s="157"/>
      <c r="Q181" s="157"/>
      <c r="R181" s="159"/>
      <c r="S181" s="157"/>
      <c r="T181" s="157"/>
      <c r="U181" s="157"/>
      <c r="V181" s="157"/>
      <c r="W181" s="157"/>
      <c r="X181" s="158"/>
      <c r="Y181" s="157"/>
      <c r="Z181" s="157"/>
      <c r="AA181" s="158"/>
      <c r="AB181" s="158"/>
      <c r="AC181" s="157"/>
      <c r="AD181" s="157"/>
      <c r="AE181" s="157"/>
      <c r="AF181" s="156"/>
    </row>
    <row r="182" spans="1:32" ht="16" hidden="1" thickBot="1" x14ac:dyDescent="0.25">
      <c r="A182" s="155" t="str">
        <f>IF(B182="","",MAX(A$110:A181)+1)</f>
        <v/>
      </c>
      <c r="B182" s="155" t="str">
        <f t="shared" si="18"/>
        <v/>
      </c>
      <c r="C182" s="154" t="str">
        <f t="shared" si="19"/>
        <v/>
      </c>
      <c r="E182" s="153" t="str">
        <f t="shared" si="20"/>
        <v/>
      </c>
      <c r="F182" s="152" t="str">
        <f t="shared" si="21"/>
        <v/>
      </c>
      <c r="G182" s="150"/>
      <c r="H182" s="149" t="str">
        <v/>
      </c>
      <c r="I182" s="151" t="str">
        <v/>
      </c>
      <c r="J182" s="150"/>
      <c r="K182" s="149" t="str">
        <f t="shared" si="22"/>
        <v/>
      </c>
      <c r="L182" s="149" t="str">
        <f t="shared" si="23"/>
        <v/>
      </c>
      <c r="M182" s="148" t="str">
        <f t="shared" si="24"/>
        <v/>
      </c>
      <c r="N182" s="157"/>
      <c r="O182" s="157"/>
      <c r="P182" s="157"/>
      <c r="Q182" s="157"/>
      <c r="R182" s="159"/>
      <c r="S182" s="157"/>
      <c r="T182" s="157"/>
      <c r="U182" s="157"/>
      <c r="V182" s="157"/>
      <c r="W182" s="157"/>
      <c r="X182" s="158"/>
      <c r="Y182" s="157"/>
      <c r="Z182" s="157"/>
      <c r="AA182" s="158"/>
      <c r="AB182" s="158"/>
      <c r="AC182" s="157"/>
      <c r="AD182" s="157"/>
      <c r="AE182" s="157"/>
      <c r="AF182" s="156"/>
    </row>
    <row r="183" spans="1:32" ht="16" hidden="1" thickBot="1" x14ac:dyDescent="0.25">
      <c r="A183" s="155" t="str">
        <f>IF(B183="","",MAX(A$110:A182)+1)</f>
        <v/>
      </c>
      <c r="B183" s="155" t="str">
        <f t="shared" si="18"/>
        <v/>
      </c>
      <c r="C183" s="154" t="str">
        <f t="shared" si="19"/>
        <v/>
      </c>
      <c r="E183" s="153" t="str">
        <f t="shared" si="20"/>
        <v/>
      </c>
      <c r="F183" s="152" t="str">
        <f t="shared" si="21"/>
        <v/>
      </c>
      <c r="G183" s="150"/>
      <c r="H183" s="149" t="str">
        <v/>
      </c>
      <c r="I183" s="151" t="str">
        <v/>
      </c>
      <c r="J183" s="150"/>
      <c r="K183" s="149" t="str">
        <f t="shared" si="22"/>
        <v/>
      </c>
      <c r="L183" s="149" t="str">
        <f t="shared" si="23"/>
        <v/>
      </c>
      <c r="M183" s="148" t="str">
        <f t="shared" si="24"/>
        <v/>
      </c>
      <c r="N183" s="157"/>
      <c r="O183" s="157"/>
      <c r="P183" s="157"/>
      <c r="Q183" s="157"/>
      <c r="R183" s="159"/>
      <c r="S183" s="157"/>
      <c r="T183" s="157"/>
      <c r="U183" s="157"/>
      <c r="V183" s="157"/>
      <c r="W183" s="157"/>
      <c r="X183" s="158"/>
      <c r="Y183" s="157"/>
      <c r="Z183" s="157"/>
      <c r="AA183" s="158"/>
      <c r="AB183" s="158"/>
      <c r="AC183" s="157"/>
      <c r="AD183" s="157"/>
      <c r="AE183" s="157"/>
      <c r="AF183" s="156"/>
    </row>
    <row r="184" spans="1:32" ht="16" hidden="1" thickBot="1" x14ac:dyDescent="0.25">
      <c r="A184" s="155" t="str">
        <f>IF(B184="","",MAX(A$110:A183)+1)</f>
        <v/>
      </c>
      <c r="B184" s="155" t="str">
        <f t="shared" si="18"/>
        <v/>
      </c>
      <c r="C184" s="154" t="str">
        <f t="shared" si="19"/>
        <v/>
      </c>
      <c r="E184" s="153" t="str">
        <f t="shared" si="20"/>
        <v/>
      </c>
      <c r="F184" s="152" t="str">
        <f t="shared" si="21"/>
        <v/>
      </c>
      <c r="G184" s="150"/>
      <c r="H184" s="149" t="str">
        <v/>
      </c>
      <c r="I184" s="151" t="str">
        <v/>
      </c>
      <c r="J184" s="150"/>
      <c r="K184" s="149" t="str">
        <f t="shared" si="22"/>
        <v/>
      </c>
      <c r="L184" s="149" t="str">
        <f t="shared" si="23"/>
        <v/>
      </c>
      <c r="M184" s="148" t="str">
        <f t="shared" si="24"/>
        <v/>
      </c>
      <c r="N184" s="157"/>
      <c r="O184" s="157"/>
      <c r="P184" s="157"/>
      <c r="Q184" s="157"/>
      <c r="R184" s="159"/>
      <c r="S184" s="157"/>
      <c r="T184" s="157"/>
      <c r="U184" s="157"/>
      <c r="V184" s="157"/>
      <c r="W184" s="157"/>
      <c r="X184" s="158"/>
      <c r="Y184" s="157"/>
      <c r="Z184" s="157"/>
      <c r="AA184" s="158"/>
      <c r="AB184" s="158"/>
      <c r="AC184" s="157"/>
      <c r="AD184" s="157"/>
      <c r="AE184" s="157"/>
      <c r="AF184" s="156"/>
    </row>
    <row r="185" spans="1:32" ht="16" hidden="1" thickBot="1" x14ac:dyDescent="0.25">
      <c r="A185" s="155" t="str">
        <f>IF(B185="","",MAX(A$110:A184)+1)</f>
        <v/>
      </c>
      <c r="B185" s="155" t="str">
        <f t="shared" si="18"/>
        <v/>
      </c>
      <c r="C185" s="154" t="str">
        <f t="shared" si="19"/>
        <v/>
      </c>
      <c r="E185" s="153" t="str">
        <f t="shared" si="20"/>
        <v/>
      </c>
      <c r="F185" s="152" t="str">
        <f t="shared" si="21"/>
        <v/>
      </c>
      <c r="G185" s="150"/>
      <c r="H185" s="149" t="str">
        <v/>
      </c>
      <c r="I185" s="151" t="str">
        <v/>
      </c>
      <c r="J185" s="150"/>
      <c r="K185" s="149" t="str">
        <f t="shared" si="22"/>
        <v/>
      </c>
      <c r="L185" s="149" t="str">
        <f t="shared" si="23"/>
        <v/>
      </c>
      <c r="M185" s="148" t="str">
        <f t="shared" si="24"/>
        <v/>
      </c>
      <c r="N185" s="157"/>
      <c r="O185" s="157"/>
      <c r="P185" s="157"/>
      <c r="Q185" s="157"/>
      <c r="R185" s="159"/>
      <c r="S185" s="157"/>
      <c r="T185" s="157"/>
      <c r="U185" s="157"/>
      <c r="V185" s="157"/>
      <c r="W185" s="157"/>
      <c r="X185" s="158"/>
      <c r="Y185" s="157"/>
      <c r="Z185" s="157"/>
      <c r="AA185" s="158"/>
      <c r="AB185" s="158"/>
      <c r="AC185" s="157"/>
      <c r="AD185" s="157"/>
      <c r="AE185" s="157"/>
      <c r="AF185" s="156"/>
    </row>
    <row r="186" spans="1:32" ht="16" hidden="1" thickBot="1" x14ac:dyDescent="0.25">
      <c r="A186" s="155">
        <f>IF(B186="","",MAX(A$110:A185)+1)</f>
        <v>16</v>
      </c>
      <c r="B186" s="155" t="str">
        <f t="shared" si="18"/>
        <v>Wills Hole</v>
      </c>
      <c r="C186" s="154">
        <f t="shared" si="19"/>
        <v>282</v>
      </c>
      <c r="E186" s="153" t="str">
        <f t="shared" si="20"/>
        <v/>
      </c>
      <c r="F186" s="152" t="str">
        <f t="shared" si="21"/>
        <v/>
      </c>
      <c r="G186" s="150"/>
      <c r="H186" s="149" t="str">
        <v/>
      </c>
      <c r="I186" s="151" t="str">
        <v/>
      </c>
      <c r="J186" s="150"/>
      <c r="K186" s="149" t="str">
        <f t="shared" si="22"/>
        <v/>
      </c>
      <c r="L186" s="149" t="str">
        <f t="shared" si="23"/>
        <v/>
      </c>
      <c r="M186" s="148" t="str">
        <f t="shared" si="24"/>
        <v/>
      </c>
      <c r="N186" s="157"/>
      <c r="O186" s="157"/>
      <c r="P186" s="157"/>
      <c r="Q186" s="157"/>
      <c r="R186" s="159"/>
      <c r="S186" s="157"/>
      <c r="T186" s="157"/>
      <c r="U186" s="157"/>
      <c r="V186" s="157"/>
      <c r="W186" s="157"/>
      <c r="X186" s="158"/>
      <c r="Y186" s="157"/>
      <c r="Z186" s="157"/>
      <c r="AA186" s="158"/>
      <c r="AB186" s="158"/>
      <c r="AC186" s="157"/>
      <c r="AD186" s="157"/>
      <c r="AE186" s="157"/>
      <c r="AF186" s="156"/>
    </row>
    <row r="187" spans="1:32" ht="16" hidden="1" thickBot="1" x14ac:dyDescent="0.25">
      <c r="A187" s="155" t="str">
        <f>IF(B187="","",MAX(A$110:A186)+1)</f>
        <v/>
      </c>
      <c r="B187" s="155" t="str">
        <f t="shared" si="18"/>
        <v/>
      </c>
      <c r="C187" s="154" t="str">
        <f t="shared" si="19"/>
        <v/>
      </c>
      <c r="E187" s="153" t="str">
        <f t="shared" si="20"/>
        <v/>
      </c>
      <c r="F187" s="152" t="str">
        <f t="shared" si="21"/>
        <v/>
      </c>
      <c r="G187" s="150"/>
      <c r="H187" s="149" t="str">
        <v/>
      </c>
      <c r="I187" s="151" t="str">
        <v/>
      </c>
      <c r="J187" s="150"/>
      <c r="K187" s="149" t="str">
        <f t="shared" si="22"/>
        <v/>
      </c>
      <c r="L187" s="149" t="str">
        <f t="shared" si="23"/>
        <v/>
      </c>
      <c r="M187" s="148" t="str">
        <f t="shared" si="24"/>
        <v/>
      </c>
      <c r="N187" s="157"/>
      <c r="O187" s="157"/>
      <c r="P187" s="157"/>
      <c r="Q187" s="157"/>
      <c r="R187" s="159"/>
      <c r="S187" s="157"/>
      <c r="T187" s="157"/>
      <c r="U187" s="157"/>
      <c r="V187" s="157"/>
      <c r="W187" s="157"/>
      <c r="X187" s="158"/>
      <c r="Y187" s="157"/>
      <c r="Z187" s="157"/>
      <c r="AA187" s="158"/>
      <c r="AB187" s="158"/>
      <c r="AC187" s="157"/>
      <c r="AD187" s="157"/>
      <c r="AE187" s="157"/>
      <c r="AF187" s="156"/>
    </row>
    <row r="188" spans="1:32" ht="16" hidden="1" thickBot="1" x14ac:dyDescent="0.25">
      <c r="A188" s="155">
        <f>IF(B188="","",MAX(A$110:A187)+1)</f>
        <v>17</v>
      </c>
      <c r="B188" s="155" t="str">
        <f t="shared" si="18"/>
        <v>Agen Allwedd</v>
      </c>
      <c r="C188" s="154">
        <f t="shared" si="19"/>
        <v>16920</v>
      </c>
      <c r="E188" s="153" t="str">
        <f t="shared" si="20"/>
        <v/>
      </c>
      <c r="F188" s="152" t="str">
        <f t="shared" si="21"/>
        <v/>
      </c>
      <c r="G188" s="150"/>
      <c r="H188" s="149" t="str">
        <v/>
      </c>
      <c r="I188" s="151" t="str">
        <v/>
      </c>
      <c r="J188" s="150"/>
      <c r="K188" s="149" t="str">
        <f t="shared" si="22"/>
        <v/>
      </c>
      <c r="L188" s="149" t="str">
        <f t="shared" si="23"/>
        <v/>
      </c>
      <c r="M188" s="148" t="str">
        <f t="shared" si="24"/>
        <v/>
      </c>
      <c r="N188" s="157"/>
      <c r="O188" s="157"/>
      <c r="P188" s="157"/>
      <c r="Q188" s="157"/>
      <c r="R188" s="159"/>
      <c r="S188" s="157"/>
      <c r="T188" s="157"/>
      <c r="U188" s="157"/>
      <c r="V188" s="157"/>
      <c r="W188" s="157"/>
      <c r="X188" s="158"/>
      <c r="Y188" s="157"/>
      <c r="Z188" s="157"/>
      <c r="AA188" s="158"/>
      <c r="AB188" s="158"/>
      <c r="AC188" s="157"/>
      <c r="AD188" s="157"/>
      <c r="AE188" s="157"/>
      <c r="AF188" s="156"/>
    </row>
    <row r="189" spans="1:32" ht="16" hidden="1" thickBot="1" x14ac:dyDescent="0.25">
      <c r="A189" s="155" t="str">
        <f>IF(B189="","",MAX(A$110:A188)+1)</f>
        <v/>
      </c>
      <c r="B189" s="155" t="str">
        <f t="shared" si="18"/>
        <v/>
      </c>
      <c r="C189" s="154" t="str">
        <f t="shared" si="19"/>
        <v/>
      </c>
      <c r="E189" s="153" t="str">
        <f t="shared" si="20"/>
        <v/>
      </c>
      <c r="F189" s="152" t="str">
        <f t="shared" si="21"/>
        <v/>
      </c>
      <c r="G189" s="150"/>
      <c r="H189" s="149" t="str">
        <v/>
      </c>
      <c r="I189" s="151" t="str">
        <v/>
      </c>
      <c r="J189" s="150"/>
      <c r="K189" s="149" t="str">
        <f t="shared" si="22"/>
        <v/>
      </c>
      <c r="L189" s="149" t="str">
        <f t="shared" si="23"/>
        <v/>
      </c>
      <c r="M189" s="148" t="str">
        <f t="shared" si="24"/>
        <v/>
      </c>
      <c r="N189" s="157"/>
      <c r="O189" s="157"/>
      <c r="P189" s="157"/>
      <c r="Q189" s="157"/>
      <c r="R189" s="159"/>
      <c r="S189" s="157"/>
      <c r="T189" s="157"/>
      <c r="U189" s="157"/>
      <c r="V189" s="157"/>
      <c r="W189" s="157"/>
      <c r="X189" s="158"/>
      <c r="Y189" s="157"/>
      <c r="Z189" s="157"/>
      <c r="AA189" s="158"/>
      <c r="AB189" s="158"/>
      <c r="AC189" s="157"/>
      <c r="AD189" s="157"/>
      <c r="AE189" s="157"/>
      <c r="AF189" s="156"/>
    </row>
    <row r="190" spans="1:32" ht="16" hidden="1" thickBot="1" x14ac:dyDescent="0.25">
      <c r="A190" s="155" t="str">
        <f>IF(B190="","",MAX(A$110:A189)+1)</f>
        <v/>
      </c>
      <c r="B190" s="155" t="str">
        <f t="shared" si="18"/>
        <v/>
      </c>
      <c r="C190" s="154" t="str">
        <f t="shared" si="19"/>
        <v/>
      </c>
      <c r="E190" s="153" t="str">
        <f t="shared" si="20"/>
        <v/>
      </c>
      <c r="F190" s="152" t="str">
        <f t="shared" si="21"/>
        <v/>
      </c>
      <c r="G190" s="150"/>
      <c r="H190" s="149" t="str">
        <v/>
      </c>
      <c r="I190" s="151" t="str">
        <v/>
      </c>
      <c r="J190" s="150"/>
      <c r="K190" s="149" t="str">
        <f t="shared" si="22"/>
        <v/>
      </c>
      <c r="L190" s="149" t="str">
        <f t="shared" si="23"/>
        <v/>
      </c>
      <c r="M190" s="148" t="str">
        <f t="shared" si="24"/>
        <v/>
      </c>
      <c r="N190" s="157"/>
      <c r="O190" s="157"/>
      <c r="P190" s="157"/>
      <c r="Q190" s="157"/>
      <c r="R190" s="159"/>
      <c r="S190" s="157"/>
      <c r="T190" s="157"/>
      <c r="U190" s="157"/>
      <c r="V190" s="157"/>
      <c r="W190" s="157"/>
      <c r="X190" s="158"/>
      <c r="Y190" s="157"/>
      <c r="Z190" s="157"/>
      <c r="AA190" s="158"/>
      <c r="AB190" s="158"/>
      <c r="AC190" s="157"/>
      <c r="AD190" s="157"/>
      <c r="AE190" s="157"/>
      <c r="AF190" s="156"/>
    </row>
    <row r="191" spans="1:32" ht="16" hidden="1" thickBot="1" x14ac:dyDescent="0.25">
      <c r="A191" s="155" t="str">
        <f>IF(B191="","",MAX(A$110:A190)+1)</f>
        <v/>
      </c>
      <c r="B191" s="155" t="str">
        <f t="shared" si="18"/>
        <v/>
      </c>
      <c r="C191" s="154" t="str">
        <f t="shared" si="19"/>
        <v/>
      </c>
      <c r="E191" s="153" t="str">
        <f t="shared" si="20"/>
        <v/>
      </c>
      <c r="F191" s="152" t="str">
        <f t="shared" si="21"/>
        <v/>
      </c>
      <c r="G191" s="150"/>
      <c r="H191" s="149" t="str">
        <v/>
      </c>
      <c r="I191" s="151" t="str">
        <v/>
      </c>
      <c r="J191" s="150"/>
      <c r="K191" s="149" t="str">
        <f t="shared" si="22"/>
        <v/>
      </c>
      <c r="L191" s="149" t="str">
        <f t="shared" si="23"/>
        <v/>
      </c>
      <c r="M191" s="148" t="str">
        <f t="shared" si="24"/>
        <v/>
      </c>
      <c r="N191" s="157"/>
      <c r="O191" s="157"/>
      <c r="P191" s="157"/>
      <c r="Q191" s="157"/>
      <c r="R191" s="159"/>
      <c r="S191" s="157"/>
      <c r="T191" s="157"/>
      <c r="U191" s="157"/>
      <c r="V191" s="157"/>
      <c r="W191" s="157"/>
      <c r="X191" s="158"/>
      <c r="Y191" s="157"/>
      <c r="Z191" s="157"/>
      <c r="AA191" s="158"/>
      <c r="AB191" s="158"/>
      <c r="AC191" s="157"/>
      <c r="AD191" s="157"/>
      <c r="AE191" s="157"/>
      <c r="AF191" s="156"/>
    </row>
    <row r="192" spans="1:32" ht="16" hidden="1" thickBot="1" x14ac:dyDescent="0.25">
      <c r="A192" s="155" t="str">
        <f>IF(B192="","",MAX(A$110:A191)+1)</f>
        <v/>
      </c>
      <c r="B192" s="155" t="str">
        <f t="shared" si="18"/>
        <v/>
      </c>
      <c r="C192" s="154" t="str">
        <f t="shared" si="19"/>
        <v/>
      </c>
      <c r="E192" s="153" t="str">
        <f t="shared" si="20"/>
        <v/>
      </c>
      <c r="F192" s="152" t="str">
        <f t="shared" si="21"/>
        <v/>
      </c>
      <c r="G192" s="150"/>
      <c r="H192" s="149" t="str">
        <v/>
      </c>
      <c r="I192" s="151" t="str">
        <v/>
      </c>
      <c r="J192" s="150"/>
      <c r="K192" s="149" t="str">
        <f t="shared" si="22"/>
        <v/>
      </c>
      <c r="L192" s="149" t="str">
        <f t="shared" si="23"/>
        <v/>
      </c>
      <c r="M192" s="148" t="str">
        <f t="shared" si="24"/>
        <v/>
      </c>
      <c r="N192" s="157"/>
      <c r="O192" s="157"/>
      <c r="P192" s="157"/>
      <c r="Q192" s="157"/>
      <c r="R192" s="159"/>
      <c r="S192" s="157"/>
      <c r="T192" s="157"/>
      <c r="U192" s="157"/>
      <c r="V192" s="157"/>
      <c r="W192" s="157"/>
      <c r="X192" s="158"/>
      <c r="Y192" s="157"/>
      <c r="Z192" s="157"/>
      <c r="AA192" s="158"/>
      <c r="AB192" s="158"/>
      <c r="AC192" s="157"/>
      <c r="AD192" s="157"/>
      <c r="AE192" s="157"/>
      <c r="AF192" s="156"/>
    </row>
    <row r="193" spans="1:32" ht="16" hidden="1" thickBot="1" x14ac:dyDescent="0.25">
      <c r="A193" s="155">
        <f>IF(B193="","",MAX(A$110:A192)+1)</f>
        <v>18</v>
      </c>
      <c r="B193" s="155" t="str">
        <f t="shared" si="18"/>
        <v>Ogof Pen Eryr</v>
      </c>
      <c r="C193" s="154">
        <f t="shared" si="19"/>
        <v>3425</v>
      </c>
      <c r="E193" s="153" t="str">
        <f t="shared" si="20"/>
        <v/>
      </c>
      <c r="F193" s="152" t="str">
        <f t="shared" si="21"/>
        <v/>
      </c>
      <c r="G193" s="150"/>
      <c r="H193" s="149" t="str">
        <v/>
      </c>
      <c r="I193" s="151" t="str">
        <v/>
      </c>
      <c r="J193" s="150"/>
      <c r="K193" s="149" t="str">
        <f t="shared" si="22"/>
        <v/>
      </c>
      <c r="L193" s="149" t="str">
        <f t="shared" si="23"/>
        <v/>
      </c>
      <c r="M193" s="148" t="str">
        <f t="shared" si="24"/>
        <v/>
      </c>
      <c r="N193" s="157"/>
      <c r="O193" s="157"/>
      <c r="P193" s="157"/>
      <c r="Q193" s="157"/>
      <c r="R193" s="159"/>
      <c r="S193" s="157"/>
      <c r="T193" s="157"/>
      <c r="U193" s="157"/>
      <c r="V193" s="157"/>
      <c r="W193" s="157"/>
      <c r="X193" s="158"/>
      <c r="Y193" s="157"/>
      <c r="Z193" s="157"/>
      <c r="AA193" s="158"/>
      <c r="AB193" s="158"/>
      <c r="AC193" s="157"/>
      <c r="AD193" s="157"/>
      <c r="AE193" s="157"/>
      <c r="AF193" s="156"/>
    </row>
    <row r="194" spans="1:32" ht="16" hidden="1" thickBot="1" x14ac:dyDescent="0.25">
      <c r="A194" s="155" t="str">
        <f>IF(B194="","",MAX(A$110:A193)+1)</f>
        <v/>
      </c>
      <c r="B194" s="155" t="str">
        <f t="shared" si="18"/>
        <v/>
      </c>
      <c r="C194" s="154" t="str">
        <f t="shared" si="19"/>
        <v/>
      </c>
      <c r="E194" s="153" t="str">
        <f t="shared" si="20"/>
        <v/>
      </c>
      <c r="F194" s="152" t="str">
        <f t="shared" si="21"/>
        <v/>
      </c>
      <c r="G194" s="150"/>
      <c r="H194" s="149" t="str">
        <v/>
      </c>
      <c r="I194" s="151" t="str">
        <v/>
      </c>
      <c r="J194" s="150"/>
      <c r="K194" s="149" t="str">
        <f t="shared" si="22"/>
        <v/>
      </c>
      <c r="L194" s="149" t="str">
        <f t="shared" si="23"/>
        <v/>
      </c>
      <c r="M194" s="148" t="str">
        <f t="shared" si="24"/>
        <v/>
      </c>
      <c r="N194" s="157"/>
      <c r="O194" s="157"/>
      <c r="P194" s="157"/>
      <c r="Q194" s="157"/>
      <c r="R194" s="159"/>
      <c r="S194" s="157"/>
      <c r="T194" s="157"/>
      <c r="U194" s="157"/>
      <c r="V194" s="157"/>
      <c r="W194" s="157"/>
      <c r="X194" s="158"/>
      <c r="Y194" s="157"/>
      <c r="Z194" s="157"/>
      <c r="AA194" s="158"/>
      <c r="AB194" s="158"/>
      <c r="AC194" s="157"/>
      <c r="AD194" s="157"/>
      <c r="AE194" s="157"/>
      <c r="AF194" s="156"/>
    </row>
    <row r="195" spans="1:32" ht="16" hidden="1" thickBot="1" x14ac:dyDescent="0.25">
      <c r="A195" s="155" t="str">
        <f>IF(B195="","",MAX(A$110:A194)+1)</f>
        <v/>
      </c>
      <c r="B195" s="155" t="str">
        <f t="shared" si="18"/>
        <v/>
      </c>
      <c r="C195" s="154" t="str">
        <f t="shared" si="19"/>
        <v/>
      </c>
      <c r="E195" s="153" t="str">
        <f t="shared" si="20"/>
        <v/>
      </c>
      <c r="F195" s="152" t="str">
        <f t="shared" si="21"/>
        <v/>
      </c>
      <c r="G195" s="150"/>
      <c r="H195" s="149" t="str">
        <v/>
      </c>
      <c r="I195" s="151" t="str">
        <v/>
      </c>
      <c r="J195" s="150"/>
      <c r="K195" s="149" t="str">
        <f t="shared" si="22"/>
        <v/>
      </c>
      <c r="L195" s="149" t="str">
        <f t="shared" si="23"/>
        <v/>
      </c>
      <c r="M195" s="148" t="str">
        <f t="shared" si="24"/>
        <v/>
      </c>
      <c r="N195" s="157"/>
      <c r="O195" s="157"/>
      <c r="P195" s="157"/>
      <c r="Q195" s="157"/>
      <c r="R195" s="159"/>
      <c r="S195" s="157"/>
      <c r="T195" s="157"/>
      <c r="U195" s="157"/>
      <c r="V195" s="157"/>
      <c r="W195" s="157"/>
      <c r="X195" s="158"/>
      <c r="Y195" s="157"/>
      <c r="Z195" s="157"/>
      <c r="AA195" s="158"/>
      <c r="AB195" s="158"/>
      <c r="AC195" s="157"/>
      <c r="AD195" s="157"/>
      <c r="AE195" s="157"/>
      <c r="AF195" s="156"/>
    </row>
    <row r="196" spans="1:32" ht="16" hidden="1" thickBot="1" x14ac:dyDescent="0.25">
      <c r="A196" s="155" t="str">
        <f>IF(B196="","",MAX(A$110:A195)+1)</f>
        <v/>
      </c>
      <c r="B196" s="155" t="str">
        <f t="shared" si="18"/>
        <v/>
      </c>
      <c r="C196" s="154" t="str">
        <f t="shared" si="19"/>
        <v/>
      </c>
      <c r="E196" s="153" t="str">
        <f t="shared" si="20"/>
        <v/>
      </c>
      <c r="F196" s="152" t="str">
        <f t="shared" si="21"/>
        <v/>
      </c>
      <c r="G196" s="150"/>
      <c r="H196" s="149" t="str">
        <v/>
      </c>
      <c r="I196" s="151" t="str">
        <v/>
      </c>
      <c r="J196" s="150"/>
      <c r="K196" s="149" t="str">
        <f t="shared" si="22"/>
        <v/>
      </c>
      <c r="L196" s="149" t="str">
        <f t="shared" si="23"/>
        <v/>
      </c>
      <c r="M196" s="148" t="str">
        <f t="shared" si="24"/>
        <v/>
      </c>
      <c r="N196" s="157"/>
      <c r="O196" s="157"/>
      <c r="P196" s="157"/>
      <c r="Q196" s="157"/>
      <c r="R196" s="159"/>
      <c r="S196" s="157"/>
      <c r="T196" s="157"/>
      <c r="U196" s="157"/>
      <c r="V196" s="157"/>
      <c r="W196" s="157"/>
      <c r="X196" s="158"/>
      <c r="Y196" s="157"/>
      <c r="Z196" s="157"/>
      <c r="AA196" s="158"/>
      <c r="AB196" s="158"/>
      <c r="AC196" s="157"/>
      <c r="AD196" s="157"/>
      <c r="AE196" s="157"/>
      <c r="AF196" s="156"/>
    </row>
    <row r="197" spans="1:32" ht="16" hidden="1" thickBot="1" x14ac:dyDescent="0.25">
      <c r="A197" s="155">
        <f>IF(B197="","",MAX(A$110:A196)+1)</f>
        <v>19</v>
      </c>
      <c r="B197" s="155" t="str">
        <f t="shared" si="18"/>
        <v>Symonds Yat</v>
      </c>
      <c r="C197" s="154">
        <f t="shared" si="19"/>
        <v>1420.75</v>
      </c>
      <c r="E197" s="153" t="str">
        <f t="shared" si="20"/>
        <v/>
      </c>
      <c r="F197" s="152" t="str">
        <f t="shared" si="21"/>
        <v/>
      </c>
      <c r="G197" s="150"/>
      <c r="H197" s="149" t="str">
        <v/>
      </c>
      <c r="I197" s="151" t="str">
        <v/>
      </c>
      <c r="J197" s="150"/>
      <c r="K197" s="149" t="str">
        <f t="shared" si="22"/>
        <v/>
      </c>
      <c r="L197" s="149" t="str">
        <f t="shared" si="23"/>
        <v/>
      </c>
      <c r="M197" s="148" t="str">
        <f t="shared" si="24"/>
        <v/>
      </c>
      <c r="N197" s="157"/>
      <c r="O197" s="157"/>
      <c r="P197" s="157"/>
      <c r="Q197" s="157"/>
      <c r="R197" s="159"/>
      <c r="S197" s="157"/>
      <c r="T197" s="157"/>
      <c r="U197" s="157"/>
      <c r="V197" s="157"/>
      <c r="W197" s="157"/>
      <c r="X197" s="158"/>
      <c r="Y197" s="157"/>
      <c r="Z197" s="157"/>
      <c r="AA197" s="158"/>
      <c r="AB197" s="158"/>
      <c r="AC197" s="157"/>
      <c r="AD197" s="157"/>
      <c r="AE197" s="157"/>
      <c r="AF197" s="156"/>
    </row>
    <row r="198" spans="1:32" ht="16" hidden="1" thickBot="1" x14ac:dyDescent="0.25">
      <c r="A198" s="155" t="str">
        <f>IF(B198="","",MAX(A$110:A197)+1)</f>
        <v/>
      </c>
      <c r="B198" s="155" t="str">
        <f t="shared" si="18"/>
        <v/>
      </c>
      <c r="C198" s="154" t="str">
        <f t="shared" si="19"/>
        <v/>
      </c>
      <c r="E198" s="153" t="str">
        <f t="shared" si="20"/>
        <v/>
      </c>
      <c r="F198" s="152" t="str">
        <f t="shared" si="21"/>
        <v/>
      </c>
      <c r="G198" s="150"/>
      <c r="H198" s="149" t="str">
        <v/>
      </c>
      <c r="I198" s="151" t="str">
        <v/>
      </c>
      <c r="J198" s="150"/>
      <c r="K198" s="149" t="str">
        <f t="shared" si="22"/>
        <v/>
      </c>
      <c r="L198" s="149" t="str">
        <f t="shared" si="23"/>
        <v/>
      </c>
      <c r="M198" s="148" t="str">
        <f t="shared" si="24"/>
        <v/>
      </c>
      <c r="N198" s="157"/>
      <c r="O198" s="157"/>
      <c r="P198" s="157"/>
      <c r="Q198" s="157"/>
      <c r="R198" s="159"/>
      <c r="S198" s="157"/>
      <c r="T198" s="157"/>
      <c r="U198" s="157"/>
      <c r="V198" s="157"/>
      <c r="W198" s="157"/>
      <c r="X198" s="158"/>
      <c r="Y198" s="157"/>
      <c r="Z198" s="157"/>
      <c r="AA198" s="158"/>
      <c r="AB198" s="158"/>
      <c r="AC198" s="157"/>
      <c r="AD198" s="157"/>
      <c r="AE198" s="157"/>
      <c r="AF198" s="156"/>
    </row>
    <row r="199" spans="1:32" ht="16" hidden="1" thickBot="1" x14ac:dyDescent="0.25">
      <c r="A199" s="155" t="str">
        <f>IF(B199="","",MAX(A$110:A198)+1)</f>
        <v/>
      </c>
      <c r="B199" s="155" t="str">
        <f t="shared" si="18"/>
        <v/>
      </c>
      <c r="C199" s="154" t="str">
        <f t="shared" si="19"/>
        <v/>
      </c>
      <c r="E199" s="153" t="str">
        <f t="shared" si="20"/>
        <v/>
      </c>
      <c r="F199" s="152" t="str">
        <f t="shared" si="21"/>
        <v/>
      </c>
      <c r="G199" s="150"/>
      <c r="H199" s="149" t="str">
        <v/>
      </c>
      <c r="I199" s="151" t="str">
        <v/>
      </c>
      <c r="J199" s="150"/>
      <c r="K199" s="149" t="str">
        <f t="shared" si="22"/>
        <v/>
      </c>
      <c r="L199" s="149" t="str">
        <f t="shared" si="23"/>
        <v/>
      </c>
      <c r="M199" s="148" t="str">
        <f t="shared" si="24"/>
        <v/>
      </c>
      <c r="N199" s="157"/>
      <c r="O199" s="157"/>
      <c r="P199" s="157"/>
      <c r="Q199" s="157"/>
      <c r="R199" s="159"/>
      <c r="S199" s="157"/>
      <c r="T199" s="157"/>
      <c r="U199" s="157"/>
      <c r="V199" s="157"/>
      <c r="W199" s="157"/>
      <c r="X199" s="158"/>
      <c r="Y199" s="157"/>
      <c r="Z199" s="157"/>
      <c r="AA199" s="158"/>
      <c r="AB199" s="158"/>
      <c r="AC199" s="157"/>
      <c r="AD199" s="157"/>
      <c r="AE199" s="157"/>
      <c r="AF199" s="156"/>
    </row>
    <row r="200" spans="1:32" ht="16" hidden="1" thickBot="1" x14ac:dyDescent="0.25">
      <c r="A200" s="155" t="str">
        <f>IF(B200="","",MAX(A$110:A199)+1)</f>
        <v/>
      </c>
      <c r="B200" s="155" t="str">
        <f t="shared" si="18"/>
        <v/>
      </c>
      <c r="C200" s="154" t="str">
        <f t="shared" si="19"/>
        <v/>
      </c>
      <c r="E200" s="153" t="str">
        <f t="shared" si="20"/>
        <v/>
      </c>
      <c r="F200" s="152" t="str">
        <f t="shared" si="21"/>
        <v/>
      </c>
      <c r="G200" s="150"/>
      <c r="H200" s="149" t="str">
        <v/>
      </c>
      <c r="I200" s="151" t="str">
        <v/>
      </c>
      <c r="J200" s="150"/>
      <c r="K200" s="149" t="str">
        <f t="shared" si="22"/>
        <v/>
      </c>
      <c r="L200" s="149" t="str">
        <f t="shared" si="23"/>
        <v/>
      </c>
      <c r="M200" s="148" t="str">
        <f t="shared" si="24"/>
        <v/>
      </c>
      <c r="N200" s="157"/>
      <c r="O200" s="157"/>
      <c r="P200" s="157"/>
      <c r="Q200" s="157"/>
      <c r="R200" s="159"/>
      <c r="S200" s="157"/>
      <c r="T200" s="157"/>
      <c r="U200" s="157"/>
      <c r="V200" s="157"/>
      <c r="W200" s="157"/>
      <c r="X200" s="158"/>
      <c r="Y200" s="157"/>
      <c r="Z200" s="157"/>
      <c r="AA200" s="158"/>
      <c r="AB200" s="158"/>
      <c r="AC200" s="157"/>
      <c r="AD200" s="157"/>
      <c r="AE200" s="157"/>
      <c r="AF200" s="156"/>
    </row>
    <row r="201" spans="1:32" ht="16" hidden="1" thickBot="1" x14ac:dyDescent="0.25">
      <c r="A201" s="155">
        <f>IF(B201="","",MAX(A$110:A200)+1)</f>
        <v>20</v>
      </c>
      <c r="B201" s="155" t="str">
        <f t="shared" si="18"/>
        <v>Pwll Dwfn</v>
      </c>
      <c r="C201" s="154">
        <f t="shared" si="19"/>
        <v>1434.5</v>
      </c>
      <c r="E201" s="153" t="str">
        <f t="shared" si="20"/>
        <v/>
      </c>
      <c r="F201" s="152" t="str">
        <f t="shared" si="21"/>
        <v/>
      </c>
      <c r="G201" s="150"/>
      <c r="H201" s="149" t="str">
        <v/>
      </c>
      <c r="I201" s="151" t="str">
        <v/>
      </c>
      <c r="J201" s="150"/>
      <c r="K201" s="149" t="str">
        <f t="shared" si="22"/>
        <v/>
      </c>
      <c r="L201" s="149" t="str">
        <f t="shared" si="23"/>
        <v/>
      </c>
      <c r="M201" s="148" t="str">
        <f t="shared" si="24"/>
        <v/>
      </c>
      <c r="N201" s="157"/>
      <c r="O201" s="157"/>
      <c r="P201" s="157"/>
      <c r="Q201" s="157"/>
      <c r="R201" s="159"/>
      <c r="S201" s="157"/>
      <c r="T201" s="157"/>
      <c r="U201" s="157"/>
      <c r="V201" s="157"/>
      <c r="W201" s="157"/>
      <c r="X201" s="158"/>
      <c r="Y201" s="157"/>
      <c r="Z201" s="157"/>
      <c r="AA201" s="158"/>
      <c r="AB201" s="158"/>
      <c r="AC201" s="157"/>
      <c r="AD201" s="157"/>
      <c r="AE201" s="157"/>
      <c r="AF201" s="156"/>
    </row>
    <row r="202" spans="1:32" ht="16" hidden="1" thickBot="1" x14ac:dyDescent="0.25">
      <c r="A202" s="155" t="str">
        <f>IF(B202="","",MAX(A$110:A201)+1)</f>
        <v/>
      </c>
      <c r="B202" s="155" t="str">
        <f t="shared" si="18"/>
        <v/>
      </c>
      <c r="C202" s="154" t="str">
        <f t="shared" si="19"/>
        <v/>
      </c>
      <c r="E202" s="153" t="str">
        <f t="shared" si="20"/>
        <v/>
      </c>
      <c r="F202" s="152" t="str">
        <f t="shared" si="21"/>
        <v/>
      </c>
      <c r="G202" s="150"/>
      <c r="H202" s="149" t="str">
        <v/>
      </c>
      <c r="I202" s="151" t="str">
        <v/>
      </c>
      <c r="J202" s="150"/>
      <c r="K202" s="149" t="str">
        <f t="shared" si="22"/>
        <v/>
      </c>
      <c r="L202" s="149" t="str">
        <f t="shared" si="23"/>
        <v/>
      </c>
      <c r="M202" s="148" t="str">
        <f t="shared" si="24"/>
        <v/>
      </c>
      <c r="N202" s="157"/>
      <c r="O202" s="157"/>
      <c r="P202" s="157"/>
      <c r="Q202" s="157"/>
      <c r="R202" s="159"/>
      <c r="S202" s="157"/>
      <c r="T202" s="157"/>
      <c r="U202" s="157"/>
      <c r="V202" s="157"/>
      <c r="W202" s="157"/>
      <c r="X202" s="158"/>
      <c r="Y202" s="157"/>
      <c r="Z202" s="157"/>
      <c r="AA202" s="158"/>
      <c r="AB202" s="158"/>
      <c r="AC202" s="157"/>
      <c r="AD202" s="157"/>
      <c r="AE202" s="157"/>
      <c r="AF202" s="156"/>
    </row>
    <row r="203" spans="1:32" ht="16" hidden="1" thickBot="1" x14ac:dyDescent="0.25">
      <c r="A203" s="155" t="str">
        <f>IF(B203="","",MAX(A$110:A202)+1)</f>
        <v/>
      </c>
      <c r="B203" s="155" t="str">
        <f t="shared" si="18"/>
        <v/>
      </c>
      <c r="C203" s="154" t="str">
        <f t="shared" si="19"/>
        <v/>
      </c>
      <c r="E203" s="153" t="str">
        <f t="shared" si="20"/>
        <v/>
      </c>
      <c r="F203" s="152" t="str">
        <f t="shared" si="21"/>
        <v/>
      </c>
      <c r="G203" s="150"/>
      <c r="H203" s="149" t="str">
        <v/>
      </c>
      <c r="I203" s="151" t="str">
        <v/>
      </c>
      <c r="J203" s="150"/>
      <c r="K203" s="149" t="str">
        <f t="shared" si="22"/>
        <v/>
      </c>
      <c r="L203" s="149" t="str">
        <f t="shared" si="23"/>
        <v/>
      </c>
      <c r="M203" s="148" t="str">
        <f t="shared" si="24"/>
        <v/>
      </c>
    </row>
    <row r="204" spans="1:32" ht="16" hidden="1" thickBot="1" x14ac:dyDescent="0.25">
      <c r="A204" s="155">
        <f>IF(B204="","",MAX(A$110:A203)+1)</f>
        <v>21</v>
      </c>
      <c r="B204" s="155" t="str">
        <f t="shared" si="18"/>
        <v>Pant Mawr</v>
      </c>
      <c r="C204" s="154">
        <f t="shared" si="19"/>
        <v>4825.75</v>
      </c>
      <c r="E204" s="153" t="str">
        <f t="shared" si="20"/>
        <v/>
      </c>
      <c r="F204" s="152" t="str">
        <f t="shared" si="21"/>
        <v/>
      </c>
      <c r="G204" s="150"/>
      <c r="H204" s="149" t="str">
        <v/>
      </c>
      <c r="I204" s="151" t="str">
        <v/>
      </c>
      <c r="J204" s="150"/>
      <c r="K204" s="149" t="str">
        <f t="shared" si="22"/>
        <v/>
      </c>
      <c r="L204" s="149" t="str">
        <f t="shared" si="23"/>
        <v/>
      </c>
      <c r="M204" s="148" t="str">
        <f t="shared" si="24"/>
        <v/>
      </c>
    </row>
    <row r="205" spans="1:32" ht="16" hidden="1" thickBot="1" x14ac:dyDescent="0.25">
      <c r="A205" s="155" t="str">
        <f>IF(B205="","",MAX(A$110:A204)+1)</f>
        <v/>
      </c>
      <c r="B205" s="155" t="str">
        <f t="shared" si="18"/>
        <v/>
      </c>
      <c r="C205" s="154" t="str">
        <f t="shared" si="19"/>
        <v/>
      </c>
      <c r="E205" s="153" t="str">
        <f t="shared" si="20"/>
        <v/>
      </c>
      <c r="F205" s="152" t="str">
        <f t="shared" si="21"/>
        <v/>
      </c>
      <c r="G205" s="150"/>
      <c r="H205" s="149" t="str">
        <v/>
      </c>
      <c r="I205" s="151" t="str">
        <v/>
      </c>
      <c r="J205" s="150"/>
      <c r="K205" s="149" t="str">
        <f t="shared" si="22"/>
        <v/>
      </c>
      <c r="L205" s="149" t="str">
        <f t="shared" si="23"/>
        <v/>
      </c>
      <c r="M205" s="148" t="str">
        <f t="shared" si="24"/>
        <v/>
      </c>
    </row>
    <row r="206" spans="1:32" ht="16" hidden="1" thickBot="1" x14ac:dyDescent="0.25">
      <c r="A206" s="155">
        <f>IF(B206="","",MAX(A$110:A205)+1)</f>
        <v>22</v>
      </c>
      <c r="B206" s="155" t="str">
        <f t="shared" si="18"/>
        <v>Craig y Ffynnon</v>
      </c>
      <c r="C206" s="154">
        <f t="shared" si="19"/>
        <v>4195.5</v>
      </c>
      <c r="E206" s="153" t="str">
        <f t="shared" si="20"/>
        <v/>
      </c>
      <c r="F206" s="152" t="str">
        <f t="shared" si="21"/>
        <v/>
      </c>
      <c r="G206" s="150"/>
      <c r="H206" s="149" t="str">
        <v/>
      </c>
      <c r="I206" s="151" t="str">
        <v/>
      </c>
      <c r="J206" s="150"/>
      <c r="K206" s="149" t="str">
        <f t="shared" si="22"/>
        <v/>
      </c>
      <c r="L206" s="149" t="str">
        <f t="shared" si="23"/>
        <v/>
      </c>
      <c r="M206" s="148" t="str">
        <f t="shared" si="24"/>
        <v/>
      </c>
    </row>
    <row r="207" spans="1:32" ht="16" hidden="1" thickBot="1" x14ac:dyDescent="0.25">
      <c r="A207" s="155" t="str">
        <f>IF(B207="","",MAX(A$110:A206)+1)</f>
        <v/>
      </c>
      <c r="B207" s="155" t="str">
        <f t="shared" ref="B207:B210" si="25">IF(E100&gt;0,B100,"")</f>
        <v/>
      </c>
      <c r="C207" s="154" t="str">
        <f t="shared" ref="C207:C210" si="26">IF(E100&gt;0,E100,"")</f>
        <v/>
      </c>
      <c r="E207" s="153" t="str">
        <f t="shared" si="20"/>
        <v/>
      </c>
      <c r="F207" s="152" t="str">
        <f t="shared" si="21"/>
        <v/>
      </c>
      <c r="G207" s="150"/>
      <c r="H207" s="149" t="str">
        <v/>
      </c>
      <c r="I207" s="151" t="str">
        <v/>
      </c>
      <c r="J207" s="150"/>
      <c r="K207" s="149" t="str">
        <f t="shared" si="22"/>
        <v/>
      </c>
      <c r="L207" s="149" t="str">
        <f t="shared" si="23"/>
        <v/>
      </c>
      <c r="M207" s="148" t="str">
        <f t="shared" si="24"/>
        <v/>
      </c>
    </row>
    <row r="208" spans="1:32" ht="16" hidden="1" thickBot="1" x14ac:dyDescent="0.25">
      <c r="A208" s="155">
        <f>IF(B208="","",MAX(A$110:A207)+1)</f>
        <v>23</v>
      </c>
      <c r="B208" s="155" t="str">
        <f t="shared" si="25"/>
        <v>Greenbridge cave</v>
      </c>
      <c r="C208" s="154">
        <f t="shared" si="26"/>
        <v>7662</v>
      </c>
      <c r="E208" s="153" t="str">
        <f t="shared" si="20"/>
        <v/>
      </c>
      <c r="F208" s="152" t="str">
        <f t="shared" si="21"/>
        <v/>
      </c>
      <c r="G208" s="150"/>
      <c r="H208" s="149" t="str">
        <v/>
      </c>
      <c r="I208" s="151" t="str">
        <v/>
      </c>
      <c r="J208" s="150"/>
      <c r="K208" s="149" t="str">
        <f t="shared" si="22"/>
        <v/>
      </c>
      <c r="L208" s="149" t="str">
        <f t="shared" si="23"/>
        <v/>
      </c>
      <c r="M208" s="148" t="str">
        <f t="shared" si="24"/>
        <v/>
      </c>
    </row>
    <row r="209" spans="1:13" ht="16" hidden="1" thickBot="1" x14ac:dyDescent="0.25">
      <c r="A209" s="155">
        <f>IF(B209="","",MAX(A$110:A208)+1)</f>
        <v>24</v>
      </c>
      <c r="B209" s="155" t="str">
        <f t="shared" si="25"/>
        <v>Ogof Clogwyn (lower series)</v>
      </c>
      <c r="C209" s="154">
        <f t="shared" si="26"/>
        <v>1182</v>
      </c>
      <c r="E209" s="153" t="str">
        <f t="shared" si="20"/>
        <v/>
      </c>
      <c r="F209" s="152" t="str">
        <f t="shared" si="21"/>
        <v/>
      </c>
      <c r="G209" s="150"/>
      <c r="H209" s="149" t="str">
        <v/>
      </c>
      <c r="I209" s="151" t="str">
        <v/>
      </c>
      <c r="J209" s="150"/>
      <c r="K209" s="149" t="str">
        <f t="shared" si="22"/>
        <v/>
      </c>
      <c r="L209" s="149" t="str">
        <f t="shared" si="23"/>
        <v/>
      </c>
      <c r="M209" s="148" t="str">
        <f t="shared" si="24"/>
        <v/>
      </c>
    </row>
    <row r="210" spans="1:13" ht="16" hidden="1" thickBot="1" x14ac:dyDescent="0.25">
      <c r="A210" s="155" t="str">
        <f>IF(B210="","",MAX(A$110:A209)+1)</f>
        <v/>
      </c>
      <c r="B210" s="155" t="str">
        <f t="shared" si="25"/>
        <v/>
      </c>
      <c r="C210" s="154" t="str">
        <f t="shared" si="26"/>
        <v/>
      </c>
      <c r="E210" s="153" t="str">
        <f t="shared" si="20"/>
        <v/>
      </c>
      <c r="F210" s="152" t="str">
        <f t="shared" si="21"/>
        <v/>
      </c>
      <c r="G210" s="150"/>
      <c r="H210" s="149" t="str">
        <v/>
      </c>
      <c r="I210" s="151" t="str">
        <v/>
      </c>
      <c r="J210" s="150"/>
      <c r="K210" s="149" t="str">
        <f t="shared" si="22"/>
        <v/>
      </c>
      <c r="L210" s="149" t="str">
        <f t="shared" si="23"/>
        <v/>
      </c>
      <c r="M210" s="148" t="str">
        <f t="shared" si="24"/>
        <v/>
      </c>
    </row>
    <row r="211" spans="1:13" hidden="1" x14ac:dyDescent="0.2"/>
    <row r="212" spans="1:13" hidden="1" x14ac:dyDescent="0.2"/>
    <row r="213" spans="1:13" hidden="1" x14ac:dyDescent="0.2"/>
    <row r="214" spans="1:13" hidden="1" x14ac:dyDescent="0.2"/>
    <row r="215" spans="1:13" hidden="1" x14ac:dyDescent="0.2"/>
    <row r="216" spans="1:13" hidden="1" x14ac:dyDescent="0.2"/>
    <row r="217" spans="1:13" hidden="1" x14ac:dyDescent="0.2"/>
    <row r="218" spans="1:13" hidden="1" x14ac:dyDescent="0.2"/>
    <row r="219" spans="1:13" hidden="1" x14ac:dyDescent="0.2"/>
    <row r="220" spans="1:13" hidden="1" x14ac:dyDescent="0.2"/>
    <row r="221" spans="1:13" hidden="1" x14ac:dyDescent="0.2"/>
    <row r="222" spans="1:13" hidden="1" x14ac:dyDescent="0.2"/>
    <row r="223" spans="1:13" hidden="1" x14ac:dyDescent="0.2"/>
    <row r="224" spans="1:13"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spans="2:4" hidden="1" x14ac:dyDescent="0.2"/>
    <row r="242" spans="2:4" hidden="1" x14ac:dyDescent="0.2"/>
    <row r="243" spans="2:4" hidden="1" x14ac:dyDescent="0.2"/>
    <row r="244" spans="2:4" hidden="1" x14ac:dyDescent="0.2"/>
    <row r="245" spans="2:4" hidden="1" x14ac:dyDescent="0.2"/>
    <row r="246" spans="2:4" hidden="1" x14ac:dyDescent="0.2"/>
    <row r="247" spans="2:4" hidden="1" x14ac:dyDescent="0.2"/>
    <row r="248" spans="2:4" hidden="1" x14ac:dyDescent="0.2"/>
    <row r="249" spans="2:4" hidden="1" x14ac:dyDescent="0.2"/>
    <row r="250" spans="2:4" hidden="1" x14ac:dyDescent="0.2"/>
    <row r="251" spans="2:4" hidden="1" x14ac:dyDescent="0.2"/>
    <row r="252" spans="2:4" hidden="1" x14ac:dyDescent="0.2"/>
    <row r="253" spans="2:4" hidden="1" x14ac:dyDescent="0.2"/>
    <row r="254" spans="2:4" hidden="1" x14ac:dyDescent="0.2"/>
    <row r="255" spans="2:4" hidden="1" x14ac:dyDescent="0.2">
      <c r="B255">
        <f t="shared" ref="B255:B286" si="27">AD111</f>
        <v>0</v>
      </c>
      <c r="C255">
        <f t="shared" ref="C255:C286" si="28">AE111</f>
        <v>0</v>
      </c>
      <c r="D255">
        <f t="shared" ref="D255:D286" si="29">AF111</f>
        <v>0</v>
      </c>
    </row>
    <row r="256" spans="2:4" hidden="1" x14ac:dyDescent="0.2">
      <c r="B256">
        <f t="shared" si="27"/>
        <v>0</v>
      </c>
      <c r="C256">
        <f t="shared" si="28"/>
        <v>0</v>
      </c>
      <c r="D256">
        <f t="shared" si="29"/>
        <v>0</v>
      </c>
    </row>
    <row r="257" spans="2:4" hidden="1" x14ac:dyDescent="0.2">
      <c r="B257">
        <f t="shared" si="27"/>
        <v>0</v>
      </c>
      <c r="C257">
        <f t="shared" si="28"/>
        <v>0</v>
      </c>
      <c r="D257">
        <f t="shared" si="29"/>
        <v>0</v>
      </c>
    </row>
    <row r="258" spans="2:4" hidden="1" x14ac:dyDescent="0.2">
      <c r="B258">
        <f t="shared" si="27"/>
        <v>0</v>
      </c>
      <c r="C258">
        <f t="shared" si="28"/>
        <v>0</v>
      </c>
      <c r="D258">
        <f t="shared" si="29"/>
        <v>0</v>
      </c>
    </row>
    <row r="259" spans="2:4" hidden="1" x14ac:dyDescent="0.2">
      <c r="B259">
        <f t="shared" si="27"/>
        <v>0</v>
      </c>
      <c r="C259">
        <f t="shared" si="28"/>
        <v>0</v>
      </c>
      <c r="D259">
        <f t="shared" si="29"/>
        <v>0</v>
      </c>
    </row>
    <row r="260" spans="2:4" hidden="1" x14ac:dyDescent="0.2">
      <c r="B260">
        <f t="shared" si="27"/>
        <v>0</v>
      </c>
      <c r="C260">
        <f t="shared" si="28"/>
        <v>0</v>
      </c>
      <c r="D260">
        <f t="shared" si="29"/>
        <v>0</v>
      </c>
    </row>
    <row r="261" spans="2:4" hidden="1" x14ac:dyDescent="0.2">
      <c r="B261">
        <f t="shared" si="27"/>
        <v>0</v>
      </c>
      <c r="C261">
        <f t="shared" si="28"/>
        <v>0</v>
      </c>
      <c r="D261">
        <f t="shared" si="29"/>
        <v>0</v>
      </c>
    </row>
    <row r="262" spans="2:4" hidden="1" x14ac:dyDescent="0.2">
      <c r="B262">
        <f t="shared" si="27"/>
        <v>0</v>
      </c>
      <c r="C262">
        <f t="shared" si="28"/>
        <v>0</v>
      </c>
      <c r="D262">
        <f t="shared" si="29"/>
        <v>0</v>
      </c>
    </row>
    <row r="263" spans="2:4" hidden="1" x14ac:dyDescent="0.2">
      <c r="B263">
        <f t="shared" si="27"/>
        <v>0</v>
      </c>
      <c r="C263">
        <f t="shared" si="28"/>
        <v>0</v>
      </c>
      <c r="D263">
        <f t="shared" si="29"/>
        <v>0</v>
      </c>
    </row>
    <row r="264" spans="2:4" hidden="1" x14ac:dyDescent="0.2">
      <c r="B264">
        <f t="shared" si="27"/>
        <v>0</v>
      </c>
      <c r="C264">
        <f t="shared" si="28"/>
        <v>0</v>
      </c>
      <c r="D264">
        <f t="shared" si="29"/>
        <v>0</v>
      </c>
    </row>
    <row r="265" spans="2:4" hidden="1" x14ac:dyDescent="0.2">
      <c r="B265">
        <f t="shared" si="27"/>
        <v>0</v>
      </c>
      <c r="C265">
        <f t="shared" si="28"/>
        <v>0</v>
      </c>
      <c r="D265">
        <f t="shared" si="29"/>
        <v>0</v>
      </c>
    </row>
    <row r="266" spans="2:4" hidden="1" x14ac:dyDescent="0.2">
      <c r="B266">
        <f t="shared" si="27"/>
        <v>0</v>
      </c>
      <c r="C266">
        <f t="shared" si="28"/>
        <v>0</v>
      </c>
      <c r="D266">
        <f t="shared" si="29"/>
        <v>0</v>
      </c>
    </row>
    <row r="267" spans="2:4" hidden="1" x14ac:dyDescent="0.2">
      <c r="B267">
        <f t="shared" si="27"/>
        <v>0</v>
      </c>
      <c r="C267">
        <f t="shared" si="28"/>
        <v>0</v>
      </c>
      <c r="D267">
        <f t="shared" si="29"/>
        <v>0</v>
      </c>
    </row>
    <row r="268" spans="2:4" hidden="1" x14ac:dyDescent="0.2">
      <c r="B268">
        <f t="shared" si="27"/>
        <v>0</v>
      </c>
      <c r="C268">
        <f t="shared" si="28"/>
        <v>0</v>
      </c>
      <c r="D268">
        <f t="shared" si="29"/>
        <v>0</v>
      </c>
    </row>
    <row r="269" spans="2:4" hidden="1" x14ac:dyDescent="0.2">
      <c r="B269">
        <f t="shared" si="27"/>
        <v>0</v>
      </c>
      <c r="C269">
        <f t="shared" si="28"/>
        <v>0</v>
      </c>
      <c r="D269">
        <f t="shared" si="29"/>
        <v>0</v>
      </c>
    </row>
    <row r="270" spans="2:4" hidden="1" x14ac:dyDescent="0.2">
      <c r="B270">
        <f t="shared" si="27"/>
        <v>0</v>
      </c>
      <c r="C270">
        <f t="shared" si="28"/>
        <v>0</v>
      </c>
      <c r="D270">
        <f t="shared" si="29"/>
        <v>0</v>
      </c>
    </row>
    <row r="271" spans="2:4" hidden="1" x14ac:dyDescent="0.2">
      <c r="B271">
        <f t="shared" si="27"/>
        <v>0</v>
      </c>
      <c r="C271">
        <f t="shared" si="28"/>
        <v>0</v>
      </c>
      <c r="D271">
        <f t="shared" si="29"/>
        <v>0</v>
      </c>
    </row>
    <row r="272" spans="2:4" hidden="1" x14ac:dyDescent="0.2">
      <c r="B272">
        <f t="shared" si="27"/>
        <v>0</v>
      </c>
      <c r="C272">
        <f t="shared" si="28"/>
        <v>0</v>
      </c>
      <c r="D272">
        <f t="shared" si="29"/>
        <v>0</v>
      </c>
    </row>
    <row r="273" spans="2:4" hidden="1" x14ac:dyDescent="0.2">
      <c r="B273">
        <f t="shared" si="27"/>
        <v>0</v>
      </c>
      <c r="C273">
        <f t="shared" si="28"/>
        <v>0</v>
      </c>
      <c r="D273">
        <f t="shared" si="29"/>
        <v>0</v>
      </c>
    </row>
    <row r="274" spans="2:4" hidden="1" x14ac:dyDescent="0.2">
      <c r="B274">
        <f t="shared" si="27"/>
        <v>0</v>
      </c>
      <c r="C274">
        <f t="shared" si="28"/>
        <v>0</v>
      </c>
      <c r="D274">
        <f t="shared" si="29"/>
        <v>0</v>
      </c>
    </row>
    <row r="275" spans="2:4" hidden="1" x14ac:dyDescent="0.2">
      <c r="B275">
        <f t="shared" si="27"/>
        <v>0</v>
      </c>
      <c r="C275">
        <f t="shared" si="28"/>
        <v>0</v>
      </c>
      <c r="D275">
        <f t="shared" si="29"/>
        <v>0</v>
      </c>
    </row>
    <row r="276" spans="2:4" hidden="1" x14ac:dyDescent="0.2">
      <c r="B276">
        <f t="shared" si="27"/>
        <v>0</v>
      </c>
      <c r="C276">
        <f t="shared" si="28"/>
        <v>0</v>
      </c>
      <c r="D276">
        <f t="shared" si="29"/>
        <v>0</v>
      </c>
    </row>
    <row r="277" spans="2:4" hidden="1" x14ac:dyDescent="0.2">
      <c r="B277">
        <f t="shared" si="27"/>
        <v>0</v>
      </c>
      <c r="C277">
        <f t="shared" si="28"/>
        <v>0</v>
      </c>
      <c r="D277">
        <f t="shared" si="29"/>
        <v>0</v>
      </c>
    </row>
    <row r="278" spans="2:4" hidden="1" x14ac:dyDescent="0.2">
      <c r="B278">
        <f t="shared" si="27"/>
        <v>0</v>
      </c>
      <c r="C278">
        <f t="shared" si="28"/>
        <v>0</v>
      </c>
      <c r="D278">
        <f t="shared" si="29"/>
        <v>0</v>
      </c>
    </row>
    <row r="279" spans="2:4" hidden="1" x14ac:dyDescent="0.2">
      <c r="B279">
        <f t="shared" si="27"/>
        <v>0</v>
      </c>
      <c r="C279">
        <f t="shared" si="28"/>
        <v>0</v>
      </c>
      <c r="D279">
        <f t="shared" si="29"/>
        <v>0</v>
      </c>
    </row>
    <row r="280" spans="2:4" hidden="1" x14ac:dyDescent="0.2">
      <c r="B280">
        <f t="shared" si="27"/>
        <v>0</v>
      </c>
      <c r="C280">
        <f t="shared" si="28"/>
        <v>0</v>
      </c>
      <c r="D280">
        <f t="shared" si="29"/>
        <v>0</v>
      </c>
    </row>
    <row r="281" spans="2:4" hidden="1" x14ac:dyDescent="0.2">
      <c r="B281">
        <f t="shared" si="27"/>
        <v>0</v>
      </c>
      <c r="C281">
        <f t="shared" si="28"/>
        <v>0</v>
      </c>
      <c r="D281">
        <f t="shared" si="29"/>
        <v>0</v>
      </c>
    </row>
    <row r="282" spans="2:4" hidden="1" x14ac:dyDescent="0.2">
      <c r="B282">
        <f t="shared" si="27"/>
        <v>0</v>
      </c>
      <c r="C282">
        <f t="shared" si="28"/>
        <v>0</v>
      </c>
      <c r="D282">
        <f t="shared" si="29"/>
        <v>0</v>
      </c>
    </row>
    <row r="283" spans="2:4" hidden="1" x14ac:dyDescent="0.2">
      <c r="B283">
        <f t="shared" si="27"/>
        <v>0</v>
      </c>
      <c r="C283">
        <f t="shared" si="28"/>
        <v>0</v>
      </c>
      <c r="D283">
        <f t="shared" si="29"/>
        <v>0</v>
      </c>
    </row>
    <row r="284" spans="2:4" hidden="1" x14ac:dyDescent="0.2">
      <c r="B284">
        <f t="shared" si="27"/>
        <v>0</v>
      </c>
      <c r="C284">
        <f t="shared" si="28"/>
        <v>0</v>
      </c>
      <c r="D284">
        <f t="shared" si="29"/>
        <v>0</v>
      </c>
    </row>
    <row r="285" spans="2:4" hidden="1" x14ac:dyDescent="0.2">
      <c r="B285">
        <f t="shared" si="27"/>
        <v>0</v>
      </c>
      <c r="C285">
        <f t="shared" si="28"/>
        <v>0</v>
      </c>
      <c r="D285">
        <f t="shared" si="29"/>
        <v>0</v>
      </c>
    </row>
    <row r="286" spans="2:4" hidden="1" x14ac:dyDescent="0.2">
      <c r="B286">
        <f t="shared" si="27"/>
        <v>0</v>
      </c>
      <c r="C286">
        <f t="shared" si="28"/>
        <v>0</v>
      </c>
      <c r="D286">
        <f t="shared" si="29"/>
        <v>0</v>
      </c>
    </row>
    <row r="287" spans="2:4" hidden="1" x14ac:dyDescent="0.2">
      <c r="B287">
        <f t="shared" ref="B287:B318" si="30">AD143</f>
        <v>0</v>
      </c>
      <c r="C287">
        <f t="shared" ref="C287:C318" si="31">AE143</f>
        <v>0</v>
      </c>
      <c r="D287">
        <f t="shared" ref="D287:D318" si="32">AF143</f>
        <v>0</v>
      </c>
    </row>
    <row r="288" spans="2:4" hidden="1" x14ac:dyDescent="0.2">
      <c r="B288">
        <f t="shared" si="30"/>
        <v>0</v>
      </c>
      <c r="C288">
        <f t="shared" si="31"/>
        <v>0</v>
      </c>
      <c r="D288">
        <f t="shared" si="32"/>
        <v>0</v>
      </c>
    </row>
    <row r="289" spans="1:87" s="68" customFormat="1" hidden="1" x14ac:dyDescent="0.2">
      <c r="A289"/>
      <c r="B289">
        <f t="shared" si="30"/>
        <v>0</v>
      </c>
      <c r="C289">
        <f t="shared" si="31"/>
        <v>0</v>
      </c>
      <c r="D289">
        <f t="shared" si="32"/>
        <v>0</v>
      </c>
      <c r="H289" s="39"/>
      <c r="I289"/>
      <c r="J289"/>
      <c r="K289"/>
      <c r="L289" s="40"/>
      <c r="M289" s="39"/>
      <c r="N289"/>
      <c r="O289"/>
      <c r="P289"/>
      <c r="Q289"/>
      <c r="R289" s="84"/>
      <c r="S289"/>
      <c r="T289"/>
      <c r="U289"/>
      <c r="V289"/>
      <c r="W289" s="84"/>
      <c r="X289"/>
      <c r="Y289"/>
      <c r="Z289"/>
      <c r="AA289" s="85"/>
      <c r="AB289" s="84"/>
      <c r="AC289"/>
      <c r="AD289"/>
      <c r="AE289"/>
      <c r="AF289" s="85"/>
      <c r="AG289" s="84"/>
      <c r="AH289"/>
      <c r="AI289"/>
      <c r="AJ289"/>
      <c r="AK289" s="85"/>
      <c r="AL289" s="84"/>
      <c r="AM289"/>
      <c r="AN289"/>
      <c r="AO289"/>
      <c r="AP289" s="85"/>
      <c r="AQ289" s="84"/>
      <c r="AR289"/>
      <c r="AS289"/>
      <c r="AT289"/>
      <c r="AU289" s="85"/>
      <c r="AV289" s="84"/>
      <c r="AW289"/>
      <c r="AX289"/>
      <c r="AY289"/>
      <c r="AZ289" s="85"/>
      <c r="BA289" s="84"/>
      <c r="BB289"/>
      <c r="BC289"/>
      <c r="BD289"/>
      <c r="BE289" s="85"/>
      <c r="BF289" s="84"/>
      <c r="BG289"/>
      <c r="BH289"/>
      <c r="BI289"/>
      <c r="BJ289" s="85"/>
      <c r="BK289" s="84"/>
      <c r="BL289"/>
      <c r="BM289"/>
      <c r="BN289"/>
      <c r="BO289" s="85"/>
      <c r="BP289"/>
      <c r="BQ289"/>
      <c r="BR289"/>
      <c r="BS289"/>
      <c r="BT289"/>
      <c r="BU289"/>
      <c r="BV289"/>
      <c r="BW289"/>
      <c r="BX289"/>
      <c r="BY289"/>
      <c r="BZ289"/>
      <c r="CA289"/>
      <c r="CB289"/>
      <c r="CC289"/>
      <c r="CD289"/>
      <c r="CE289"/>
      <c r="CF289"/>
      <c r="CG289"/>
      <c r="CH289"/>
      <c r="CI289"/>
    </row>
    <row r="290" spans="1:87" s="68" customFormat="1" hidden="1" x14ac:dyDescent="0.2">
      <c r="A290"/>
      <c r="B290">
        <f t="shared" si="30"/>
        <v>0</v>
      </c>
      <c r="C290">
        <f t="shared" si="31"/>
        <v>0</v>
      </c>
      <c r="D290">
        <f t="shared" si="32"/>
        <v>0</v>
      </c>
      <c r="H290" s="39"/>
      <c r="I290"/>
      <c r="J290"/>
      <c r="K290"/>
      <c r="L290" s="40"/>
      <c r="M290" s="39"/>
      <c r="N290"/>
      <c r="O290"/>
      <c r="P290"/>
      <c r="Q290"/>
      <c r="R290" s="84"/>
      <c r="S290"/>
      <c r="T290"/>
      <c r="U290"/>
      <c r="V290"/>
      <c r="W290" s="84"/>
      <c r="X290"/>
      <c r="Y290"/>
      <c r="Z290"/>
      <c r="AA290" s="85"/>
      <c r="AB290" s="84"/>
      <c r="AC290"/>
      <c r="AD290"/>
      <c r="AE290"/>
      <c r="AF290" s="85"/>
      <c r="AG290" s="84"/>
      <c r="AH290"/>
      <c r="AI290"/>
      <c r="AJ290"/>
      <c r="AK290" s="85"/>
      <c r="AL290" s="84"/>
      <c r="AM290"/>
      <c r="AN290"/>
      <c r="AO290"/>
      <c r="AP290" s="85"/>
      <c r="AQ290" s="84"/>
      <c r="AR290"/>
      <c r="AS290"/>
      <c r="AT290"/>
      <c r="AU290" s="85"/>
      <c r="AV290" s="84"/>
      <c r="AW290"/>
      <c r="AX290"/>
      <c r="AY290"/>
      <c r="AZ290" s="85"/>
      <c r="BA290" s="84"/>
      <c r="BB290"/>
      <c r="BC290"/>
      <c r="BD290"/>
      <c r="BE290" s="85"/>
      <c r="BF290" s="84"/>
      <c r="BG290"/>
      <c r="BH290"/>
      <c r="BI290"/>
      <c r="BJ290" s="85"/>
      <c r="BK290" s="84"/>
      <c r="BL290"/>
      <c r="BM290"/>
      <c r="BN290"/>
      <c r="BO290" s="85"/>
      <c r="BP290"/>
      <c r="BQ290"/>
      <c r="BR290"/>
      <c r="BS290"/>
      <c r="BT290"/>
      <c r="BU290"/>
      <c r="BV290"/>
      <c r="BW290"/>
      <c r="BX290"/>
      <c r="BY290"/>
      <c r="BZ290"/>
      <c r="CA290"/>
      <c r="CB290"/>
      <c r="CC290"/>
      <c r="CD290"/>
      <c r="CE290"/>
      <c r="CF290"/>
      <c r="CG290"/>
      <c r="CH290"/>
      <c r="CI290"/>
    </row>
    <row r="291" spans="1:87" s="68" customFormat="1" hidden="1" x14ac:dyDescent="0.2">
      <c r="A291"/>
      <c r="B291">
        <f t="shared" si="30"/>
        <v>0</v>
      </c>
      <c r="C291">
        <f t="shared" si="31"/>
        <v>0</v>
      </c>
      <c r="D291">
        <f t="shared" si="32"/>
        <v>0</v>
      </c>
      <c r="H291" s="39"/>
      <c r="I291"/>
      <c r="J291"/>
      <c r="K291"/>
      <c r="L291" s="40"/>
      <c r="M291" s="39"/>
      <c r="N291"/>
      <c r="O291"/>
      <c r="P291"/>
      <c r="Q291"/>
      <c r="R291" s="84"/>
      <c r="S291"/>
      <c r="T291"/>
      <c r="U291"/>
      <c r="V291"/>
      <c r="W291" s="84"/>
      <c r="X291"/>
      <c r="Y291"/>
      <c r="Z291"/>
      <c r="AA291" s="85"/>
      <c r="AB291" s="84"/>
      <c r="AC291"/>
      <c r="AD291"/>
      <c r="AE291"/>
      <c r="AF291" s="85"/>
      <c r="AG291" s="84"/>
      <c r="AH291"/>
      <c r="AI291"/>
      <c r="AJ291"/>
      <c r="AK291" s="85"/>
      <c r="AL291" s="84"/>
      <c r="AM291"/>
      <c r="AN291"/>
      <c r="AO291"/>
      <c r="AP291" s="85"/>
      <c r="AQ291" s="84"/>
      <c r="AR291"/>
      <c r="AS291"/>
      <c r="AT291"/>
      <c r="AU291" s="85"/>
      <c r="AV291" s="84"/>
      <c r="AW291"/>
      <c r="AX291"/>
      <c r="AY291"/>
      <c r="AZ291" s="85"/>
      <c r="BA291" s="84"/>
      <c r="BB291"/>
      <c r="BC291"/>
      <c r="BD291"/>
      <c r="BE291" s="85"/>
      <c r="BF291" s="84"/>
      <c r="BG291"/>
      <c r="BH291"/>
      <c r="BI291"/>
      <c r="BJ291" s="85"/>
      <c r="BK291" s="84"/>
      <c r="BL291"/>
      <c r="BM291"/>
      <c r="BN291"/>
      <c r="BO291" s="85"/>
      <c r="BP291"/>
      <c r="BQ291"/>
      <c r="BR291"/>
      <c r="BS291"/>
      <c r="BT291"/>
      <c r="BU291"/>
      <c r="BV291"/>
      <c r="BW291"/>
      <c r="BX291"/>
      <c r="BY291"/>
      <c r="BZ291"/>
      <c r="CA291"/>
      <c r="CB291"/>
      <c r="CC291"/>
      <c r="CD291"/>
      <c r="CE291"/>
      <c r="CF291"/>
      <c r="CG291"/>
      <c r="CH291"/>
      <c r="CI291"/>
    </row>
    <row r="292" spans="1:87" s="68" customFormat="1" hidden="1" x14ac:dyDescent="0.2">
      <c r="A292"/>
      <c r="B292">
        <f t="shared" si="30"/>
        <v>0</v>
      </c>
      <c r="C292">
        <f t="shared" si="31"/>
        <v>0</v>
      </c>
      <c r="D292">
        <f t="shared" si="32"/>
        <v>0</v>
      </c>
      <c r="H292" s="39"/>
      <c r="I292"/>
      <c r="J292"/>
      <c r="K292"/>
      <c r="L292" s="40"/>
      <c r="M292" s="39"/>
      <c r="N292"/>
      <c r="O292"/>
      <c r="P292"/>
      <c r="Q292"/>
      <c r="R292" s="84"/>
      <c r="S292"/>
      <c r="T292"/>
      <c r="U292"/>
      <c r="V292"/>
      <c r="W292" s="84"/>
      <c r="X292"/>
      <c r="Y292"/>
      <c r="Z292"/>
      <c r="AA292" s="85"/>
      <c r="AB292" s="84"/>
      <c r="AC292"/>
      <c r="AD292"/>
      <c r="AE292"/>
      <c r="AF292" s="85"/>
      <c r="AG292" s="84"/>
      <c r="AH292"/>
      <c r="AI292"/>
      <c r="AJ292"/>
      <c r="AK292" s="85"/>
      <c r="AL292" s="84"/>
      <c r="AM292"/>
      <c r="AN292"/>
      <c r="AO292"/>
      <c r="AP292" s="85"/>
      <c r="AQ292" s="84"/>
      <c r="AR292"/>
      <c r="AS292"/>
      <c r="AT292"/>
      <c r="AU292" s="85"/>
      <c r="AV292" s="84"/>
      <c r="AW292"/>
      <c r="AX292"/>
      <c r="AY292"/>
      <c r="AZ292" s="85"/>
      <c r="BA292" s="84"/>
      <c r="BB292"/>
      <c r="BC292"/>
      <c r="BD292"/>
      <c r="BE292" s="85"/>
      <c r="BF292" s="84"/>
      <c r="BG292"/>
      <c r="BH292"/>
      <c r="BI292"/>
      <c r="BJ292" s="85"/>
      <c r="BK292" s="84"/>
      <c r="BL292"/>
      <c r="BM292"/>
      <c r="BN292"/>
      <c r="BO292" s="85"/>
      <c r="BP292"/>
      <c r="BQ292"/>
      <c r="BR292"/>
      <c r="BS292"/>
      <c r="BT292"/>
      <c r="BU292"/>
      <c r="BV292"/>
      <c r="BW292"/>
      <c r="BX292"/>
      <c r="BY292"/>
      <c r="BZ292"/>
      <c r="CA292"/>
      <c r="CB292"/>
      <c r="CC292"/>
      <c r="CD292"/>
      <c r="CE292"/>
      <c r="CF292"/>
      <c r="CG292"/>
      <c r="CH292"/>
      <c r="CI292"/>
    </row>
    <row r="293" spans="1:87" s="68" customFormat="1" hidden="1" x14ac:dyDescent="0.2">
      <c r="A293"/>
      <c r="B293">
        <f t="shared" si="30"/>
        <v>0</v>
      </c>
      <c r="C293">
        <f t="shared" si="31"/>
        <v>0</v>
      </c>
      <c r="D293">
        <f t="shared" si="32"/>
        <v>0</v>
      </c>
      <c r="H293" s="39"/>
      <c r="I293"/>
      <c r="J293"/>
      <c r="K293"/>
      <c r="L293" s="40"/>
      <c r="M293" s="39"/>
      <c r="N293"/>
      <c r="O293"/>
      <c r="P293"/>
      <c r="Q293"/>
      <c r="R293" s="84"/>
      <c r="S293"/>
      <c r="T293"/>
      <c r="U293"/>
      <c r="V293"/>
      <c r="W293" s="84"/>
      <c r="X293"/>
      <c r="Y293"/>
      <c r="Z293"/>
      <c r="AA293" s="85"/>
      <c r="AB293" s="84"/>
      <c r="AC293"/>
      <c r="AD293"/>
      <c r="AE293"/>
      <c r="AF293" s="85"/>
      <c r="AG293" s="84"/>
      <c r="AH293"/>
      <c r="AI293"/>
      <c r="AJ293"/>
      <c r="AK293" s="85"/>
      <c r="AL293" s="84"/>
      <c r="AM293"/>
      <c r="AN293"/>
      <c r="AO293"/>
      <c r="AP293" s="85"/>
      <c r="AQ293" s="84"/>
      <c r="AR293"/>
      <c r="AS293"/>
      <c r="AT293"/>
      <c r="AU293" s="85"/>
      <c r="AV293" s="84"/>
      <c r="AW293"/>
      <c r="AX293"/>
      <c r="AY293"/>
      <c r="AZ293" s="85"/>
      <c r="BA293" s="84"/>
      <c r="BB293"/>
      <c r="BC293"/>
      <c r="BD293"/>
      <c r="BE293" s="85"/>
      <c r="BF293" s="84"/>
      <c r="BG293"/>
      <c r="BH293"/>
      <c r="BI293"/>
      <c r="BJ293" s="85"/>
      <c r="BK293" s="84"/>
      <c r="BL293"/>
      <c r="BM293"/>
      <c r="BN293"/>
      <c r="BO293" s="85"/>
      <c r="BP293"/>
      <c r="BQ293"/>
      <c r="BR293"/>
      <c r="BS293"/>
      <c r="BT293"/>
      <c r="BU293"/>
      <c r="BV293"/>
      <c r="BW293"/>
      <c r="BX293"/>
      <c r="BY293"/>
      <c r="BZ293"/>
      <c r="CA293"/>
      <c r="CB293"/>
      <c r="CC293"/>
      <c r="CD293"/>
      <c r="CE293"/>
      <c r="CF293"/>
      <c r="CG293"/>
      <c r="CH293"/>
      <c r="CI293"/>
    </row>
    <row r="294" spans="1:87" s="68" customFormat="1" hidden="1" x14ac:dyDescent="0.2">
      <c r="A294"/>
      <c r="B294">
        <f t="shared" si="30"/>
        <v>0</v>
      </c>
      <c r="C294">
        <f t="shared" si="31"/>
        <v>0</v>
      </c>
      <c r="D294">
        <f t="shared" si="32"/>
        <v>0</v>
      </c>
      <c r="H294" s="39"/>
      <c r="I294"/>
      <c r="J294"/>
      <c r="K294"/>
      <c r="L294" s="40"/>
      <c r="M294" s="39"/>
      <c r="N294"/>
      <c r="O294"/>
      <c r="P294"/>
      <c r="Q294"/>
      <c r="R294" s="84"/>
      <c r="S294"/>
      <c r="T294"/>
      <c r="U294"/>
      <c r="V294"/>
      <c r="W294" s="84"/>
      <c r="X294"/>
      <c r="Y294"/>
      <c r="Z294"/>
      <c r="AA294" s="85"/>
      <c r="AB294" s="84"/>
      <c r="AC294"/>
      <c r="AD294"/>
      <c r="AE294"/>
      <c r="AF294" s="85"/>
      <c r="AG294" s="84"/>
      <c r="AH294"/>
      <c r="AI294"/>
      <c r="AJ294"/>
      <c r="AK294" s="85"/>
      <c r="AL294" s="84"/>
      <c r="AM294"/>
      <c r="AN294"/>
      <c r="AO294"/>
      <c r="AP294" s="85"/>
      <c r="AQ294" s="84"/>
      <c r="AR294"/>
      <c r="AS294"/>
      <c r="AT294"/>
      <c r="AU294" s="85"/>
      <c r="AV294" s="84"/>
      <c r="AW294"/>
      <c r="AX294"/>
      <c r="AY294"/>
      <c r="AZ294" s="85"/>
      <c r="BA294" s="84"/>
      <c r="BB294"/>
      <c r="BC294"/>
      <c r="BD294"/>
      <c r="BE294" s="85"/>
      <c r="BF294" s="84"/>
      <c r="BG294"/>
      <c r="BH294"/>
      <c r="BI294"/>
      <c r="BJ294" s="85"/>
      <c r="BK294" s="84"/>
      <c r="BL294"/>
      <c r="BM294"/>
      <c r="BN294"/>
      <c r="BO294" s="85"/>
      <c r="BP294"/>
      <c r="BQ294"/>
      <c r="BR294"/>
      <c r="BS294"/>
      <c r="BT294"/>
      <c r="BU294"/>
      <c r="BV294"/>
      <c r="BW294"/>
      <c r="BX294"/>
      <c r="BY294"/>
      <c r="BZ294"/>
      <c r="CA294"/>
      <c r="CB294"/>
      <c r="CC294"/>
      <c r="CD294"/>
      <c r="CE294"/>
      <c r="CF294"/>
      <c r="CG294"/>
      <c r="CH294"/>
      <c r="CI294"/>
    </row>
    <row r="295" spans="1:87" s="68" customFormat="1" hidden="1" x14ac:dyDescent="0.2">
      <c r="A295"/>
      <c r="B295">
        <f t="shared" si="30"/>
        <v>0</v>
      </c>
      <c r="C295">
        <f t="shared" si="31"/>
        <v>0</v>
      </c>
      <c r="D295">
        <f t="shared" si="32"/>
        <v>0</v>
      </c>
      <c r="H295" s="39"/>
      <c r="I295"/>
      <c r="J295"/>
      <c r="K295"/>
      <c r="L295" s="40"/>
      <c r="M295" s="39"/>
      <c r="N295"/>
      <c r="O295"/>
      <c r="P295"/>
      <c r="Q295"/>
      <c r="R295" s="84"/>
      <c r="S295"/>
      <c r="T295"/>
      <c r="U295"/>
      <c r="V295"/>
      <c r="W295" s="84"/>
      <c r="X295"/>
      <c r="Y295"/>
      <c r="Z295"/>
      <c r="AA295" s="85"/>
      <c r="AB295" s="84"/>
      <c r="AC295"/>
      <c r="AD295"/>
      <c r="AE295"/>
      <c r="AF295" s="85"/>
      <c r="AG295" s="84"/>
      <c r="AH295"/>
      <c r="AI295"/>
      <c r="AJ295"/>
      <c r="AK295" s="85"/>
      <c r="AL295" s="84"/>
      <c r="AM295"/>
      <c r="AN295"/>
      <c r="AO295"/>
      <c r="AP295" s="85"/>
      <c r="AQ295" s="84"/>
      <c r="AR295"/>
      <c r="AS295"/>
      <c r="AT295"/>
      <c r="AU295" s="85"/>
      <c r="AV295" s="84"/>
      <c r="AW295"/>
      <c r="AX295"/>
      <c r="AY295"/>
      <c r="AZ295" s="85"/>
      <c r="BA295" s="84"/>
      <c r="BB295"/>
      <c r="BC295"/>
      <c r="BD295"/>
      <c r="BE295" s="85"/>
      <c r="BF295" s="84"/>
      <c r="BG295"/>
      <c r="BH295"/>
      <c r="BI295"/>
      <c r="BJ295" s="85"/>
      <c r="BK295" s="84"/>
      <c r="BL295"/>
      <c r="BM295"/>
      <c r="BN295"/>
      <c r="BO295" s="85"/>
      <c r="BP295"/>
      <c r="BQ295"/>
      <c r="BR295"/>
      <c r="BS295"/>
      <c r="BT295"/>
      <c r="BU295"/>
      <c r="BV295"/>
      <c r="BW295"/>
      <c r="BX295"/>
      <c r="BY295"/>
      <c r="BZ295"/>
      <c r="CA295"/>
      <c r="CB295"/>
      <c r="CC295"/>
      <c r="CD295"/>
      <c r="CE295"/>
      <c r="CF295"/>
      <c r="CG295"/>
      <c r="CH295"/>
      <c r="CI295"/>
    </row>
    <row r="296" spans="1:87" s="68" customFormat="1" hidden="1" x14ac:dyDescent="0.2">
      <c r="A296"/>
      <c r="B296">
        <f t="shared" si="30"/>
        <v>0</v>
      </c>
      <c r="C296">
        <f t="shared" si="31"/>
        <v>0</v>
      </c>
      <c r="D296">
        <f t="shared" si="32"/>
        <v>0</v>
      </c>
      <c r="H296" s="39"/>
      <c r="I296"/>
      <c r="J296"/>
      <c r="K296"/>
      <c r="L296" s="40"/>
      <c r="M296" s="39"/>
      <c r="N296"/>
      <c r="O296"/>
      <c r="P296"/>
      <c r="Q296"/>
      <c r="R296" s="84"/>
      <c r="S296"/>
      <c r="T296"/>
      <c r="U296"/>
      <c r="V296"/>
      <c r="W296" s="84"/>
      <c r="X296"/>
      <c r="Y296"/>
      <c r="Z296"/>
      <c r="AA296" s="85"/>
      <c r="AB296" s="84"/>
      <c r="AC296"/>
      <c r="AD296"/>
      <c r="AE296"/>
      <c r="AF296" s="85"/>
      <c r="AG296" s="84"/>
      <c r="AH296"/>
      <c r="AI296"/>
      <c r="AJ296"/>
      <c r="AK296" s="85"/>
      <c r="AL296" s="84"/>
      <c r="AM296"/>
      <c r="AN296"/>
      <c r="AO296"/>
      <c r="AP296" s="85"/>
      <c r="AQ296" s="84"/>
      <c r="AR296"/>
      <c r="AS296"/>
      <c r="AT296"/>
      <c r="AU296" s="85"/>
      <c r="AV296" s="84"/>
      <c r="AW296"/>
      <c r="AX296"/>
      <c r="AY296"/>
      <c r="AZ296" s="85"/>
      <c r="BA296" s="84"/>
      <c r="BB296"/>
      <c r="BC296"/>
      <c r="BD296"/>
      <c r="BE296" s="85"/>
      <c r="BF296" s="84"/>
      <c r="BG296"/>
      <c r="BH296"/>
      <c r="BI296"/>
      <c r="BJ296" s="85"/>
      <c r="BK296" s="84"/>
      <c r="BL296"/>
      <c r="BM296"/>
      <c r="BN296"/>
      <c r="BO296" s="85"/>
      <c r="BP296"/>
      <c r="BQ296"/>
      <c r="BR296"/>
      <c r="BS296"/>
      <c r="BT296"/>
      <c r="BU296"/>
      <c r="BV296"/>
      <c r="BW296"/>
      <c r="BX296"/>
      <c r="BY296"/>
      <c r="BZ296"/>
      <c r="CA296"/>
      <c r="CB296"/>
      <c r="CC296"/>
      <c r="CD296"/>
      <c r="CE296"/>
      <c r="CF296"/>
      <c r="CG296"/>
      <c r="CH296"/>
      <c r="CI296"/>
    </row>
    <row r="297" spans="1:87" s="68" customFormat="1" hidden="1" x14ac:dyDescent="0.2">
      <c r="A297"/>
      <c r="B297">
        <f t="shared" si="30"/>
        <v>0</v>
      </c>
      <c r="C297">
        <f t="shared" si="31"/>
        <v>0</v>
      </c>
      <c r="D297">
        <f t="shared" si="32"/>
        <v>0</v>
      </c>
      <c r="H297" s="39"/>
      <c r="I297"/>
      <c r="J297"/>
      <c r="K297"/>
      <c r="L297" s="40"/>
      <c r="M297" s="39"/>
      <c r="N297"/>
      <c r="O297"/>
      <c r="P297"/>
      <c r="Q297"/>
      <c r="R297" s="84"/>
      <c r="S297"/>
      <c r="T297"/>
      <c r="U297"/>
      <c r="V297"/>
      <c r="W297" s="84"/>
      <c r="X297"/>
      <c r="Y297"/>
      <c r="Z297"/>
      <c r="AA297" s="85"/>
      <c r="AB297" s="84"/>
      <c r="AC297"/>
      <c r="AD297"/>
      <c r="AE297"/>
      <c r="AF297" s="85"/>
      <c r="AG297" s="84"/>
      <c r="AH297"/>
      <c r="AI297"/>
      <c r="AJ297"/>
      <c r="AK297" s="85"/>
      <c r="AL297" s="84"/>
      <c r="AM297"/>
      <c r="AN297"/>
      <c r="AO297"/>
      <c r="AP297" s="85"/>
      <c r="AQ297" s="84"/>
      <c r="AR297"/>
      <c r="AS297"/>
      <c r="AT297"/>
      <c r="AU297" s="85"/>
      <c r="AV297" s="84"/>
      <c r="AW297"/>
      <c r="AX297"/>
      <c r="AY297"/>
      <c r="AZ297" s="85"/>
      <c r="BA297" s="84"/>
      <c r="BB297"/>
      <c r="BC297"/>
      <c r="BD297"/>
      <c r="BE297" s="85"/>
      <c r="BF297" s="84"/>
      <c r="BG297"/>
      <c r="BH297"/>
      <c r="BI297"/>
      <c r="BJ297" s="85"/>
      <c r="BK297" s="84"/>
      <c r="BL297"/>
      <c r="BM297"/>
      <c r="BN297"/>
      <c r="BO297" s="85"/>
      <c r="BP297"/>
      <c r="BQ297"/>
      <c r="BR297"/>
      <c r="BS297"/>
      <c r="BT297"/>
      <c r="BU297"/>
      <c r="BV297"/>
      <c r="BW297"/>
      <c r="BX297"/>
      <c r="BY297"/>
      <c r="BZ297"/>
      <c r="CA297"/>
      <c r="CB297"/>
      <c r="CC297"/>
      <c r="CD297"/>
      <c r="CE297"/>
      <c r="CF297"/>
      <c r="CG297"/>
      <c r="CH297"/>
      <c r="CI297"/>
    </row>
    <row r="298" spans="1:87" s="68" customFormat="1" hidden="1" x14ac:dyDescent="0.2">
      <c r="A298"/>
      <c r="B298">
        <f t="shared" si="30"/>
        <v>0</v>
      </c>
      <c r="C298">
        <f t="shared" si="31"/>
        <v>0</v>
      </c>
      <c r="D298">
        <f t="shared" si="32"/>
        <v>0</v>
      </c>
      <c r="H298" s="39"/>
      <c r="I298"/>
      <c r="J298"/>
      <c r="K298"/>
      <c r="L298" s="40"/>
      <c r="M298" s="39"/>
      <c r="N298"/>
      <c r="O298"/>
      <c r="P298"/>
      <c r="Q298"/>
      <c r="R298" s="84"/>
      <c r="S298"/>
      <c r="T298"/>
      <c r="U298"/>
      <c r="V298"/>
      <c r="W298" s="84"/>
      <c r="X298"/>
      <c r="Y298"/>
      <c r="Z298"/>
      <c r="AA298" s="85"/>
      <c r="AB298" s="84"/>
      <c r="AC298"/>
      <c r="AD298"/>
      <c r="AE298"/>
      <c r="AF298" s="85"/>
      <c r="AG298" s="84"/>
      <c r="AH298"/>
      <c r="AI298"/>
      <c r="AJ298"/>
      <c r="AK298" s="85"/>
      <c r="AL298" s="84"/>
      <c r="AM298"/>
      <c r="AN298"/>
      <c r="AO298"/>
      <c r="AP298" s="85"/>
      <c r="AQ298" s="84"/>
      <c r="AR298"/>
      <c r="AS298"/>
      <c r="AT298"/>
      <c r="AU298" s="85"/>
      <c r="AV298" s="84"/>
      <c r="AW298"/>
      <c r="AX298"/>
      <c r="AY298"/>
      <c r="AZ298" s="85"/>
      <c r="BA298" s="84"/>
      <c r="BB298"/>
      <c r="BC298"/>
      <c r="BD298"/>
      <c r="BE298" s="85"/>
      <c r="BF298" s="84"/>
      <c r="BG298"/>
      <c r="BH298"/>
      <c r="BI298"/>
      <c r="BJ298" s="85"/>
      <c r="BK298" s="84"/>
      <c r="BL298"/>
      <c r="BM298"/>
      <c r="BN298"/>
      <c r="BO298" s="85"/>
      <c r="BP298"/>
      <c r="BQ298"/>
      <c r="BR298"/>
      <c r="BS298"/>
      <c r="BT298"/>
      <c r="BU298"/>
      <c r="BV298"/>
      <c r="BW298"/>
      <c r="BX298"/>
      <c r="BY298"/>
      <c r="BZ298"/>
      <c r="CA298"/>
      <c r="CB298"/>
      <c r="CC298"/>
      <c r="CD298"/>
      <c r="CE298"/>
      <c r="CF298"/>
      <c r="CG298"/>
      <c r="CH298"/>
      <c r="CI298"/>
    </row>
    <row r="299" spans="1:87" s="68" customFormat="1" hidden="1" x14ac:dyDescent="0.2">
      <c r="A299"/>
      <c r="B299">
        <f t="shared" si="30"/>
        <v>0</v>
      </c>
      <c r="C299">
        <f t="shared" si="31"/>
        <v>0</v>
      </c>
      <c r="D299">
        <f t="shared" si="32"/>
        <v>0</v>
      </c>
      <c r="H299" s="39"/>
      <c r="I299"/>
      <c r="J299"/>
      <c r="K299"/>
      <c r="L299" s="40"/>
      <c r="M299" s="39"/>
      <c r="N299"/>
      <c r="O299"/>
      <c r="P299"/>
      <c r="Q299"/>
      <c r="R299" s="84"/>
      <c r="S299"/>
      <c r="T299"/>
      <c r="U299"/>
      <c r="V299"/>
      <c r="W299" s="84"/>
      <c r="X299"/>
      <c r="Y299"/>
      <c r="Z299"/>
      <c r="AA299" s="85"/>
      <c r="AB299" s="84"/>
      <c r="AC299"/>
      <c r="AD299"/>
      <c r="AE299"/>
      <c r="AF299" s="85"/>
      <c r="AG299" s="84"/>
      <c r="AH299"/>
      <c r="AI299"/>
      <c r="AJ299"/>
      <c r="AK299" s="85"/>
      <c r="AL299" s="84"/>
      <c r="AM299"/>
      <c r="AN299"/>
      <c r="AO299"/>
      <c r="AP299" s="85"/>
      <c r="AQ299" s="84"/>
      <c r="AR299"/>
      <c r="AS299"/>
      <c r="AT299"/>
      <c r="AU299" s="85"/>
      <c r="AV299" s="84"/>
      <c r="AW299"/>
      <c r="AX299"/>
      <c r="AY299"/>
      <c r="AZ299" s="85"/>
      <c r="BA299" s="84"/>
      <c r="BB299"/>
      <c r="BC299"/>
      <c r="BD299"/>
      <c r="BE299" s="85"/>
      <c r="BF299" s="84"/>
      <c r="BG299"/>
      <c r="BH299"/>
      <c r="BI299"/>
      <c r="BJ299" s="85"/>
      <c r="BK299" s="84"/>
      <c r="BL299"/>
      <c r="BM299"/>
      <c r="BN299"/>
      <c r="BO299" s="85"/>
      <c r="BP299"/>
      <c r="BQ299"/>
      <c r="BR299"/>
      <c r="BS299"/>
      <c r="BT299"/>
      <c r="BU299"/>
      <c r="BV299"/>
      <c r="BW299"/>
      <c r="BX299"/>
      <c r="BY299"/>
      <c r="BZ299"/>
      <c r="CA299"/>
      <c r="CB299"/>
      <c r="CC299"/>
      <c r="CD299"/>
      <c r="CE299"/>
      <c r="CF299"/>
      <c r="CG299"/>
      <c r="CH299"/>
      <c r="CI299"/>
    </row>
    <row r="300" spans="1:87" s="68" customFormat="1" hidden="1" x14ac:dyDescent="0.2">
      <c r="A300"/>
      <c r="B300">
        <f t="shared" si="30"/>
        <v>0</v>
      </c>
      <c r="C300">
        <f t="shared" si="31"/>
        <v>0</v>
      </c>
      <c r="D300">
        <f t="shared" si="32"/>
        <v>0</v>
      </c>
      <c r="H300" s="39"/>
      <c r="I300"/>
      <c r="J300"/>
      <c r="K300"/>
      <c r="L300" s="40"/>
      <c r="M300" s="39"/>
      <c r="N300"/>
      <c r="O300"/>
      <c r="P300"/>
      <c r="Q300"/>
      <c r="R300" s="84"/>
      <c r="S300"/>
      <c r="T300"/>
      <c r="U300"/>
      <c r="V300"/>
      <c r="W300" s="84"/>
      <c r="X300"/>
      <c r="Y300"/>
      <c r="Z300"/>
      <c r="AA300" s="85"/>
      <c r="AB300" s="84"/>
      <c r="AC300"/>
      <c r="AD300"/>
      <c r="AE300"/>
      <c r="AF300" s="85"/>
      <c r="AG300" s="84"/>
      <c r="AH300"/>
      <c r="AI300"/>
      <c r="AJ300"/>
      <c r="AK300" s="85"/>
      <c r="AL300" s="84"/>
      <c r="AM300"/>
      <c r="AN300"/>
      <c r="AO300"/>
      <c r="AP300" s="85"/>
      <c r="AQ300" s="84"/>
      <c r="AR300"/>
      <c r="AS300"/>
      <c r="AT300"/>
      <c r="AU300" s="85"/>
      <c r="AV300" s="84"/>
      <c r="AW300"/>
      <c r="AX300"/>
      <c r="AY300"/>
      <c r="AZ300" s="85"/>
      <c r="BA300" s="84"/>
      <c r="BB300"/>
      <c r="BC300"/>
      <c r="BD300"/>
      <c r="BE300" s="85"/>
      <c r="BF300" s="84"/>
      <c r="BG300"/>
      <c r="BH300"/>
      <c r="BI300"/>
      <c r="BJ300" s="85"/>
      <c r="BK300" s="84"/>
      <c r="BL300"/>
      <c r="BM300"/>
      <c r="BN300"/>
      <c r="BO300" s="85"/>
      <c r="BP300"/>
      <c r="BQ300"/>
      <c r="BR300"/>
      <c r="BS300"/>
      <c r="BT300"/>
      <c r="BU300"/>
      <c r="BV300"/>
      <c r="BW300"/>
      <c r="BX300"/>
      <c r="BY300"/>
      <c r="BZ300"/>
      <c r="CA300"/>
      <c r="CB300"/>
      <c r="CC300"/>
      <c r="CD300"/>
      <c r="CE300"/>
      <c r="CF300"/>
      <c r="CG300"/>
      <c r="CH300"/>
      <c r="CI300"/>
    </row>
    <row r="301" spans="1:87" s="68" customFormat="1" hidden="1" x14ac:dyDescent="0.2">
      <c r="A301"/>
      <c r="B301">
        <f t="shared" si="30"/>
        <v>0</v>
      </c>
      <c r="C301">
        <f t="shared" si="31"/>
        <v>0</v>
      </c>
      <c r="D301">
        <f t="shared" si="32"/>
        <v>0</v>
      </c>
      <c r="H301" s="39"/>
      <c r="I301"/>
      <c r="J301"/>
      <c r="K301"/>
      <c r="L301" s="40"/>
      <c r="M301" s="39"/>
      <c r="N301"/>
      <c r="O301"/>
      <c r="P301"/>
      <c r="Q301"/>
      <c r="R301" s="84"/>
      <c r="S301"/>
      <c r="T301"/>
      <c r="U301"/>
      <c r="V301"/>
      <c r="W301" s="84"/>
      <c r="X301"/>
      <c r="Y301"/>
      <c r="Z301"/>
      <c r="AA301" s="85"/>
      <c r="AB301" s="84"/>
      <c r="AC301"/>
      <c r="AD301"/>
      <c r="AE301"/>
      <c r="AF301" s="85"/>
      <c r="AG301" s="84"/>
      <c r="AH301"/>
      <c r="AI301"/>
      <c r="AJ301"/>
      <c r="AK301" s="85"/>
      <c r="AL301" s="84"/>
      <c r="AM301"/>
      <c r="AN301"/>
      <c r="AO301"/>
      <c r="AP301" s="85"/>
      <c r="AQ301" s="84"/>
      <c r="AR301"/>
      <c r="AS301"/>
      <c r="AT301"/>
      <c r="AU301" s="85"/>
      <c r="AV301" s="84"/>
      <c r="AW301"/>
      <c r="AX301"/>
      <c r="AY301"/>
      <c r="AZ301" s="85"/>
      <c r="BA301" s="84"/>
      <c r="BB301"/>
      <c r="BC301"/>
      <c r="BD301"/>
      <c r="BE301" s="85"/>
      <c r="BF301" s="84"/>
      <c r="BG301"/>
      <c r="BH301"/>
      <c r="BI301"/>
      <c r="BJ301" s="85"/>
      <c r="BK301" s="84"/>
      <c r="BL301"/>
      <c r="BM301"/>
      <c r="BN301"/>
      <c r="BO301" s="85"/>
      <c r="BP301"/>
      <c r="BQ301"/>
      <c r="BR301"/>
      <c r="BS301"/>
      <c r="BT301"/>
      <c r="BU301"/>
      <c r="BV301"/>
      <c r="BW301"/>
      <c r="BX301"/>
      <c r="BY301"/>
      <c r="BZ301"/>
      <c r="CA301"/>
      <c r="CB301"/>
      <c r="CC301"/>
      <c r="CD301"/>
      <c r="CE301"/>
      <c r="CF301"/>
      <c r="CG301"/>
      <c r="CH301"/>
      <c r="CI301"/>
    </row>
    <row r="302" spans="1:87" s="68" customFormat="1" hidden="1" x14ac:dyDescent="0.2">
      <c r="A302"/>
      <c r="B302">
        <f t="shared" si="30"/>
        <v>0</v>
      </c>
      <c r="C302">
        <f t="shared" si="31"/>
        <v>0</v>
      </c>
      <c r="D302">
        <f t="shared" si="32"/>
        <v>0</v>
      </c>
      <c r="H302" s="39"/>
      <c r="I302"/>
      <c r="J302"/>
      <c r="K302"/>
      <c r="L302" s="40"/>
      <c r="M302" s="39"/>
      <c r="N302"/>
      <c r="O302"/>
      <c r="P302"/>
      <c r="Q302"/>
      <c r="R302" s="84"/>
      <c r="S302"/>
      <c r="T302"/>
      <c r="U302"/>
      <c r="V302"/>
      <c r="W302" s="84"/>
      <c r="X302"/>
      <c r="Y302"/>
      <c r="Z302"/>
      <c r="AA302" s="85"/>
      <c r="AB302" s="84"/>
      <c r="AC302"/>
      <c r="AD302"/>
      <c r="AE302"/>
      <c r="AF302" s="85"/>
      <c r="AG302" s="84"/>
      <c r="AH302"/>
      <c r="AI302"/>
      <c r="AJ302"/>
      <c r="AK302" s="85"/>
      <c r="AL302" s="84"/>
      <c r="AM302"/>
      <c r="AN302"/>
      <c r="AO302"/>
      <c r="AP302" s="85"/>
      <c r="AQ302" s="84"/>
      <c r="AR302"/>
      <c r="AS302"/>
      <c r="AT302"/>
      <c r="AU302" s="85"/>
      <c r="AV302" s="84"/>
      <c r="AW302"/>
      <c r="AX302"/>
      <c r="AY302"/>
      <c r="AZ302" s="85"/>
      <c r="BA302" s="84"/>
      <c r="BB302"/>
      <c r="BC302"/>
      <c r="BD302"/>
      <c r="BE302" s="85"/>
      <c r="BF302" s="84"/>
      <c r="BG302"/>
      <c r="BH302"/>
      <c r="BI302"/>
      <c r="BJ302" s="85"/>
      <c r="BK302" s="84"/>
      <c r="BL302"/>
      <c r="BM302"/>
      <c r="BN302"/>
      <c r="BO302" s="85"/>
      <c r="BP302"/>
      <c r="BQ302"/>
      <c r="BR302"/>
      <c r="BS302"/>
      <c r="BT302"/>
      <c r="BU302"/>
      <c r="BV302"/>
      <c r="BW302"/>
      <c r="BX302"/>
      <c r="BY302"/>
      <c r="BZ302"/>
      <c r="CA302"/>
      <c r="CB302"/>
      <c r="CC302"/>
      <c r="CD302"/>
      <c r="CE302"/>
      <c r="CF302"/>
      <c r="CG302"/>
      <c r="CH302"/>
      <c r="CI302"/>
    </row>
    <row r="303" spans="1:87" s="68" customFormat="1" hidden="1" x14ac:dyDescent="0.2">
      <c r="A303"/>
      <c r="B303">
        <f t="shared" si="30"/>
        <v>0</v>
      </c>
      <c r="C303">
        <f t="shared" si="31"/>
        <v>0</v>
      </c>
      <c r="D303">
        <f t="shared" si="32"/>
        <v>0</v>
      </c>
      <c r="H303" s="39"/>
      <c r="I303"/>
      <c r="J303"/>
      <c r="K303"/>
      <c r="L303" s="40"/>
      <c r="M303" s="39"/>
      <c r="N303"/>
      <c r="O303"/>
      <c r="P303"/>
      <c r="Q303"/>
      <c r="R303" s="84"/>
      <c r="S303"/>
      <c r="T303"/>
      <c r="U303"/>
      <c r="V303"/>
      <c r="W303" s="84"/>
      <c r="X303"/>
      <c r="Y303"/>
      <c r="Z303"/>
      <c r="AA303" s="85"/>
      <c r="AB303" s="84"/>
      <c r="AC303"/>
      <c r="AD303"/>
      <c r="AE303"/>
      <c r="AF303" s="85"/>
      <c r="AG303" s="84"/>
      <c r="AH303"/>
      <c r="AI303"/>
      <c r="AJ303"/>
      <c r="AK303" s="85"/>
      <c r="AL303" s="84"/>
      <c r="AM303"/>
      <c r="AN303"/>
      <c r="AO303"/>
      <c r="AP303" s="85"/>
      <c r="AQ303" s="84"/>
      <c r="AR303"/>
      <c r="AS303"/>
      <c r="AT303"/>
      <c r="AU303" s="85"/>
      <c r="AV303" s="84"/>
      <c r="AW303"/>
      <c r="AX303"/>
      <c r="AY303"/>
      <c r="AZ303" s="85"/>
      <c r="BA303" s="84"/>
      <c r="BB303"/>
      <c r="BC303"/>
      <c r="BD303"/>
      <c r="BE303" s="85"/>
      <c r="BF303" s="84"/>
      <c r="BG303"/>
      <c r="BH303"/>
      <c r="BI303"/>
      <c r="BJ303" s="85"/>
      <c r="BK303" s="84"/>
      <c r="BL303"/>
      <c r="BM303"/>
      <c r="BN303"/>
      <c r="BO303" s="85"/>
      <c r="BP303"/>
      <c r="BQ303"/>
      <c r="BR303"/>
      <c r="BS303"/>
      <c r="BT303"/>
      <c r="BU303"/>
      <c r="BV303"/>
      <c r="BW303"/>
      <c r="BX303"/>
      <c r="BY303"/>
      <c r="BZ303"/>
      <c r="CA303"/>
      <c r="CB303"/>
      <c r="CC303"/>
      <c r="CD303"/>
      <c r="CE303"/>
      <c r="CF303"/>
      <c r="CG303"/>
      <c r="CH303"/>
      <c r="CI303"/>
    </row>
    <row r="304" spans="1:87" s="68" customFormat="1" hidden="1" x14ac:dyDescent="0.2">
      <c r="A304"/>
      <c r="B304">
        <f t="shared" si="30"/>
        <v>0</v>
      </c>
      <c r="C304">
        <f t="shared" si="31"/>
        <v>0</v>
      </c>
      <c r="D304">
        <f t="shared" si="32"/>
        <v>0</v>
      </c>
      <c r="H304" s="39"/>
      <c r="I304"/>
      <c r="J304"/>
      <c r="K304"/>
      <c r="L304" s="40"/>
      <c r="M304" s="39"/>
      <c r="N304"/>
      <c r="O304"/>
      <c r="P304"/>
      <c r="Q304"/>
      <c r="R304" s="84"/>
      <c r="S304"/>
      <c r="T304"/>
      <c r="U304"/>
      <c r="V304"/>
      <c r="W304" s="84"/>
      <c r="X304"/>
      <c r="Y304"/>
      <c r="Z304"/>
      <c r="AA304" s="85"/>
      <c r="AB304" s="84"/>
      <c r="AC304"/>
      <c r="AD304"/>
      <c r="AE304"/>
      <c r="AF304" s="85"/>
      <c r="AG304" s="84"/>
      <c r="AH304"/>
      <c r="AI304"/>
      <c r="AJ304"/>
      <c r="AK304" s="85"/>
      <c r="AL304" s="84"/>
      <c r="AM304"/>
      <c r="AN304"/>
      <c r="AO304"/>
      <c r="AP304" s="85"/>
      <c r="AQ304" s="84"/>
      <c r="AR304"/>
      <c r="AS304"/>
      <c r="AT304"/>
      <c r="AU304" s="85"/>
      <c r="AV304" s="84"/>
      <c r="AW304"/>
      <c r="AX304"/>
      <c r="AY304"/>
      <c r="AZ304" s="85"/>
      <c r="BA304" s="84"/>
      <c r="BB304"/>
      <c r="BC304"/>
      <c r="BD304"/>
      <c r="BE304" s="85"/>
      <c r="BF304" s="84"/>
      <c r="BG304"/>
      <c r="BH304"/>
      <c r="BI304"/>
      <c r="BJ304" s="85"/>
      <c r="BK304" s="84"/>
      <c r="BL304"/>
      <c r="BM304"/>
      <c r="BN304"/>
      <c r="BO304" s="85"/>
      <c r="BP304"/>
      <c r="BQ304"/>
      <c r="BR304"/>
      <c r="BS304"/>
      <c r="BT304"/>
      <c r="BU304"/>
      <c r="BV304"/>
      <c r="BW304"/>
      <c r="BX304"/>
      <c r="BY304"/>
      <c r="BZ304"/>
      <c r="CA304"/>
      <c r="CB304"/>
      <c r="CC304"/>
      <c r="CD304"/>
      <c r="CE304"/>
      <c r="CF304"/>
      <c r="CG304"/>
      <c r="CH304"/>
      <c r="CI304"/>
    </row>
    <row r="305" spans="1:87" s="68" customFormat="1" hidden="1" x14ac:dyDescent="0.2">
      <c r="A305"/>
      <c r="B305">
        <f t="shared" si="30"/>
        <v>0</v>
      </c>
      <c r="C305">
        <f t="shared" si="31"/>
        <v>0</v>
      </c>
      <c r="D305">
        <f t="shared" si="32"/>
        <v>0</v>
      </c>
      <c r="H305" s="39"/>
      <c r="I305"/>
      <c r="J305"/>
      <c r="K305"/>
      <c r="L305" s="40"/>
      <c r="M305" s="39"/>
      <c r="N305"/>
      <c r="O305"/>
      <c r="P305"/>
      <c r="Q305"/>
      <c r="R305" s="84"/>
      <c r="S305"/>
      <c r="T305"/>
      <c r="U305"/>
      <c r="V305"/>
      <c r="W305" s="84"/>
      <c r="X305"/>
      <c r="Y305"/>
      <c r="Z305"/>
      <c r="AA305" s="85"/>
      <c r="AB305" s="84"/>
      <c r="AC305"/>
      <c r="AD305"/>
      <c r="AE305"/>
      <c r="AF305" s="85"/>
      <c r="AG305" s="84"/>
      <c r="AH305"/>
      <c r="AI305"/>
      <c r="AJ305"/>
      <c r="AK305" s="85"/>
      <c r="AL305" s="84"/>
      <c r="AM305"/>
      <c r="AN305"/>
      <c r="AO305"/>
      <c r="AP305" s="85"/>
      <c r="AQ305" s="84"/>
      <c r="AR305"/>
      <c r="AS305"/>
      <c r="AT305"/>
      <c r="AU305" s="85"/>
      <c r="AV305" s="84"/>
      <c r="AW305"/>
      <c r="AX305"/>
      <c r="AY305"/>
      <c r="AZ305" s="85"/>
      <c r="BA305" s="84"/>
      <c r="BB305"/>
      <c r="BC305"/>
      <c r="BD305"/>
      <c r="BE305" s="85"/>
      <c r="BF305" s="84"/>
      <c r="BG305"/>
      <c r="BH305"/>
      <c r="BI305"/>
      <c r="BJ305" s="85"/>
      <c r="BK305" s="84"/>
      <c r="BL305"/>
      <c r="BM305"/>
      <c r="BN305"/>
      <c r="BO305" s="85"/>
      <c r="BP305"/>
      <c r="BQ305"/>
      <c r="BR305"/>
      <c r="BS305"/>
      <c r="BT305"/>
      <c r="BU305"/>
      <c r="BV305"/>
      <c r="BW305"/>
      <c r="BX305"/>
      <c r="BY305"/>
      <c r="BZ305"/>
      <c r="CA305"/>
      <c r="CB305"/>
      <c r="CC305"/>
      <c r="CD305"/>
      <c r="CE305"/>
      <c r="CF305"/>
      <c r="CG305"/>
      <c r="CH305"/>
      <c r="CI305"/>
    </row>
    <row r="306" spans="1:87" s="68" customFormat="1" hidden="1" x14ac:dyDescent="0.2">
      <c r="A306"/>
      <c r="B306">
        <f t="shared" si="30"/>
        <v>0</v>
      </c>
      <c r="C306">
        <f t="shared" si="31"/>
        <v>0</v>
      </c>
      <c r="D306">
        <f t="shared" si="32"/>
        <v>0</v>
      </c>
      <c r="H306" s="39"/>
      <c r="I306"/>
      <c r="J306"/>
      <c r="K306"/>
      <c r="L306" s="40"/>
      <c r="M306" s="39"/>
      <c r="N306"/>
      <c r="O306"/>
      <c r="P306"/>
      <c r="Q306"/>
      <c r="R306" s="84"/>
      <c r="S306"/>
      <c r="T306"/>
      <c r="U306"/>
      <c r="V306"/>
      <c r="W306" s="84"/>
      <c r="X306"/>
      <c r="Y306"/>
      <c r="Z306"/>
      <c r="AA306" s="85"/>
      <c r="AB306" s="84"/>
      <c r="AC306"/>
      <c r="AD306"/>
      <c r="AE306"/>
      <c r="AF306" s="85"/>
      <c r="AG306" s="84"/>
      <c r="AH306"/>
      <c r="AI306"/>
      <c r="AJ306"/>
      <c r="AK306" s="85"/>
      <c r="AL306" s="84"/>
      <c r="AM306"/>
      <c r="AN306"/>
      <c r="AO306"/>
      <c r="AP306" s="85"/>
      <c r="AQ306" s="84"/>
      <c r="AR306"/>
      <c r="AS306"/>
      <c r="AT306"/>
      <c r="AU306" s="85"/>
      <c r="AV306" s="84"/>
      <c r="AW306"/>
      <c r="AX306"/>
      <c r="AY306"/>
      <c r="AZ306" s="85"/>
      <c r="BA306" s="84"/>
      <c r="BB306"/>
      <c r="BC306"/>
      <c r="BD306"/>
      <c r="BE306" s="85"/>
      <c r="BF306" s="84"/>
      <c r="BG306"/>
      <c r="BH306"/>
      <c r="BI306"/>
      <c r="BJ306" s="85"/>
      <c r="BK306" s="84"/>
      <c r="BL306"/>
      <c r="BM306"/>
      <c r="BN306"/>
      <c r="BO306" s="85"/>
      <c r="BP306"/>
      <c r="BQ306"/>
      <c r="BR306"/>
      <c r="BS306"/>
      <c r="BT306"/>
      <c r="BU306"/>
      <c r="BV306"/>
      <c r="BW306"/>
      <c r="BX306"/>
      <c r="BY306"/>
      <c r="BZ306"/>
      <c r="CA306"/>
      <c r="CB306"/>
      <c r="CC306"/>
      <c r="CD306"/>
      <c r="CE306"/>
      <c r="CF306"/>
      <c r="CG306"/>
      <c r="CH306"/>
      <c r="CI306"/>
    </row>
    <row r="307" spans="1:87" s="68" customFormat="1" hidden="1" x14ac:dyDescent="0.2">
      <c r="A307"/>
      <c r="B307">
        <f t="shared" si="30"/>
        <v>0</v>
      </c>
      <c r="C307">
        <f t="shared" si="31"/>
        <v>0</v>
      </c>
      <c r="D307">
        <f t="shared" si="32"/>
        <v>0</v>
      </c>
      <c r="H307" s="39"/>
      <c r="I307"/>
      <c r="J307"/>
      <c r="K307"/>
      <c r="L307" s="40"/>
      <c r="M307" s="39"/>
      <c r="N307"/>
      <c r="O307"/>
      <c r="P307"/>
      <c r="Q307"/>
      <c r="R307" s="84"/>
      <c r="S307"/>
      <c r="T307"/>
      <c r="U307"/>
      <c r="V307"/>
      <c r="W307" s="84"/>
      <c r="X307"/>
      <c r="Y307"/>
      <c r="Z307"/>
      <c r="AA307" s="85"/>
      <c r="AB307" s="84"/>
      <c r="AC307"/>
      <c r="AD307"/>
      <c r="AE307"/>
      <c r="AF307" s="85"/>
      <c r="AG307" s="84"/>
      <c r="AH307"/>
      <c r="AI307"/>
      <c r="AJ307"/>
      <c r="AK307" s="85"/>
      <c r="AL307" s="84"/>
      <c r="AM307"/>
      <c r="AN307"/>
      <c r="AO307"/>
      <c r="AP307" s="85"/>
      <c r="AQ307" s="84"/>
      <c r="AR307"/>
      <c r="AS307"/>
      <c r="AT307"/>
      <c r="AU307" s="85"/>
      <c r="AV307" s="84"/>
      <c r="AW307"/>
      <c r="AX307"/>
      <c r="AY307"/>
      <c r="AZ307" s="85"/>
      <c r="BA307" s="84"/>
      <c r="BB307"/>
      <c r="BC307"/>
      <c r="BD307"/>
      <c r="BE307" s="85"/>
      <c r="BF307" s="84"/>
      <c r="BG307"/>
      <c r="BH307"/>
      <c r="BI307"/>
      <c r="BJ307" s="85"/>
      <c r="BK307" s="84"/>
      <c r="BL307"/>
      <c r="BM307"/>
      <c r="BN307"/>
      <c r="BO307" s="85"/>
      <c r="BP307"/>
      <c r="BQ307"/>
      <c r="BR307"/>
      <c r="BS307"/>
      <c r="BT307"/>
      <c r="BU307"/>
      <c r="BV307"/>
      <c r="BW307"/>
      <c r="BX307"/>
      <c r="BY307"/>
      <c r="BZ307"/>
      <c r="CA307"/>
      <c r="CB307"/>
      <c r="CC307"/>
      <c r="CD307"/>
      <c r="CE307"/>
      <c r="CF307"/>
      <c r="CG307"/>
      <c r="CH307"/>
      <c r="CI307"/>
    </row>
    <row r="308" spans="1:87" s="68" customFormat="1" hidden="1" x14ac:dyDescent="0.2">
      <c r="A308"/>
      <c r="B308">
        <f t="shared" si="30"/>
        <v>0</v>
      </c>
      <c r="C308">
        <f t="shared" si="31"/>
        <v>0</v>
      </c>
      <c r="D308">
        <f t="shared" si="32"/>
        <v>0</v>
      </c>
      <c r="H308" s="39"/>
      <c r="I308"/>
      <c r="J308"/>
      <c r="K308"/>
      <c r="L308" s="40"/>
      <c r="M308" s="39"/>
      <c r="N308"/>
      <c r="O308"/>
      <c r="P308"/>
      <c r="Q308"/>
      <c r="R308" s="84"/>
      <c r="S308"/>
      <c r="T308"/>
      <c r="U308"/>
      <c r="V308"/>
      <c r="W308" s="84"/>
      <c r="X308"/>
      <c r="Y308"/>
      <c r="Z308"/>
      <c r="AA308" s="85"/>
      <c r="AB308" s="84"/>
      <c r="AC308"/>
      <c r="AD308"/>
      <c r="AE308"/>
      <c r="AF308" s="85"/>
      <c r="AG308" s="84"/>
      <c r="AH308"/>
      <c r="AI308"/>
      <c r="AJ308"/>
      <c r="AK308" s="85"/>
      <c r="AL308" s="84"/>
      <c r="AM308"/>
      <c r="AN308"/>
      <c r="AO308"/>
      <c r="AP308" s="85"/>
      <c r="AQ308" s="84"/>
      <c r="AR308"/>
      <c r="AS308"/>
      <c r="AT308"/>
      <c r="AU308" s="85"/>
      <c r="AV308" s="84"/>
      <c r="AW308"/>
      <c r="AX308"/>
      <c r="AY308"/>
      <c r="AZ308" s="85"/>
      <c r="BA308" s="84"/>
      <c r="BB308"/>
      <c r="BC308"/>
      <c r="BD308"/>
      <c r="BE308" s="85"/>
      <c r="BF308" s="84"/>
      <c r="BG308"/>
      <c r="BH308"/>
      <c r="BI308"/>
      <c r="BJ308" s="85"/>
      <c r="BK308" s="84"/>
      <c r="BL308"/>
      <c r="BM308"/>
      <c r="BN308"/>
      <c r="BO308" s="85"/>
      <c r="BP308"/>
      <c r="BQ308"/>
      <c r="BR308"/>
      <c r="BS308"/>
      <c r="BT308"/>
      <c r="BU308"/>
      <c r="BV308"/>
      <c r="BW308"/>
      <c r="BX308"/>
      <c r="BY308"/>
      <c r="BZ308"/>
      <c r="CA308"/>
      <c r="CB308"/>
      <c r="CC308"/>
      <c r="CD308"/>
      <c r="CE308"/>
      <c r="CF308"/>
      <c r="CG308"/>
      <c r="CH308"/>
      <c r="CI308"/>
    </row>
    <row r="309" spans="1:87" s="68" customFormat="1" hidden="1" x14ac:dyDescent="0.2">
      <c r="A309"/>
      <c r="B309">
        <f t="shared" si="30"/>
        <v>0</v>
      </c>
      <c r="C309">
        <f t="shared" si="31"/>
        <v>0</v>
      </c>
      <c r="D309">
        <f t="shared" si="32"/>
        <v>0</v>
      </c>
      <c r="H309" s="39"/>
      <c r="I309"/>
      <c r="J309"/>
      <c r="K309"/>
      <c r="L309" s="40"/>
      <c r="M309" s="39"/>
      <c r="N309"/>
      <c r="O309"/>
      <c r="P309"/>
      <c r="Q309"/>
      <c r="R309" s="84"/>
      <c r="S309"/>
      <c r="T309"/>
      <c r="U309"/>
      <c r="V309"/>
      <c r="W309" s="84"/>
      <c r="X309"/>
      <c r="Y309"/>
      <c r="Z309"/>
      <c r="AA309" s="85"/>
      <c r="AB309" s="84"/>
      <c r="AC309"/>
      <c r="AD309"/>
      <c r="AE309"/>
      <c r="AF309" s="85"/>
      <c r="AG309" s="84"/>
      <c r="AH309"/>
      <c r="AI309"/>
      <c r="AJ309"/>
      <c r="AK309" s="85"/>
      <c r="AL309" s="84"/>
      <c r="AM309"/>
      <c r="AN309"/>
      <c r="AO309"/>
      <c r="AP309" s="85"/>
      <c r="AQ309" s="84"/>
      <c r="AR309"/>
      <c r="AS309"/>
      <c r="AT309"/>
      <c r="AU309" s="85"/>
      <c r="AV309" s="84"/>
      <c r="AW309"/>
      <c r="AX309"/>
      <c r="AY309"/>
      <c r="AZ309" s="85"/>
      <c r="BA309" s="84"/>
      <c r="BB309"/>
      <c r="BC309"/>
      <c r="BD309"/>
      <c r="BE309" s="85"/>
      <c r="BF309" s="84"/>
      <c r="BG309"/>
      <c r="BH309"/>
      <c r="BI309"/>
      <c r="BJ309" s="85"/>
      <c r="BK309" s="84"/>
      <c r="BL309"/>
      <c r="BM309"/>
      <c r="BN309"/>
      <c r="BO309" s="85"/>
      <c r="BP309"/>
      <c r="BQ309"/>
      <c r="BR309"/>
      <c r="BS309"/>
      <c r="BT309"/>
      <c r="BU309"/>
      <c r="BV309"/>
      <c r="BW309"/>
      <c r="BX309"/>
      <c r="BY309"/>
      <c r="BZ309"/>
      <c r="CA309"/>
      <c r="CB309"/>
      <c r="CC309"/>
      <c r="CD309"/>
      <c r="CE309"/>
      <c r="CF309"/>
      <c r="CG309"/>
      <c r="CH309"/>
      <c r="CI309"/>
    </row>
    <row r="310" spans="1:87" s="68" customFormat="1" hidden="1" x14ac:dyDescent="0.2">
      <c r="A310"/>
      <c r="B310">
        <f t="shared" si="30"/>
        <v>0</v>
      </c>
      <c r="C310">
        <f t="shared" si="31"/>
        <v>0</v>
      </c>
      <c r="D310">
        <f t="shared" si="32"/>
        <v>0</v>
      </c>
      <c r="H310" s="39"/>
      <c r="I310"/>
      <c r="J310"/>
      <c r="K310"/>
      <c r="L310" s="40"/>
      <c r="M310" s="39"/>
      <c r="N310"/>
      <c r="O310"/>
      <c r="P310"/>
      <c r="Q310"/>
      <c r="R310" s="84"/>
      <c r="S310"/>
      <c r="T310"/>
      <c r="U310"/>
      <c r="V310"/>
      <c r="W310" s="84"/>
      <c r="X310"/>
      <c r="Y310"/>
      <c r="Z310"/>
      <c r="AA310" s="85"/>
      <c r="AB310" s="84"/>
      <c r="AC310"/>
      <c r="AD310"/>
      <c r="AE310"/>
      <c r="AF310" s="85"/>
      <c r="AG310" s="84"/>
      <c r="AH310"/>
      <c r="AI310"/>
      <c r="AJ310"/>
      <c r="AK310" s="85"/>
      <c r="AL310" s="84"/>
      <c r="AM310"/>
      <c r="AN310"/>
      <c r="AO310"/>
      <c r="AP310" s="85"/>
      <c r="AQ310" s="84"/>
      <c r="AR310"/>
      <c r="AS310"/>
      <c r="AT310"/>
      <c r="AU310" s="85"/>
      <c r="AV310" s="84"/>
      <c r="AW310"/>
      <c r="AX310"/>
      <c r="AY310"/>
      <c r="AZ310" s="85"/>
      <c r="BA310" s="84"/>
      <c r="BB310"/>
      <c r="BC310"/>
      <c r="BD310"/>
      <c r="BE310" s="85"/>
      <c r="BF310" s="84"/>
      <c r="BG310"/>
      <c r="BH310"/>
      <c r="BI310"/>
      <c r="BJ310" s="85"/>
      <c r="BK310" s="84"/>
      <c r="BL310"/>
      <c r="BM310"/>
      <c r="BN310"/>
      <c r="BO310" s="85"/>
      <c r="BP310"/>
      <c r="BQ310"/>
      <c r="BR310"/>
      <c r="BS310"/>
      <c r="BT310"/>
      <c r="BU310"/>
      <c r="BV310"/>
      <c r="BW310"/>
      <c r="BX310"/>
      <c r="BY310"/>
      <c r="BZ310"/>
      <c r="CA310"/>
      <c r="CB310"/>
      <c r="CC310"/>
      <c r="CD310"/>
      <c r="CE310"/>
      <c r="CF310"/>
      <c r="CG310"/>
      <c r="CH310"/>
      <c r="CI310"/>
    </row>
    <row r="311" spans="1:87" s="68" customFormat="1" hidden="1" x14ac:dyDescent="0.2">
      <c r="A311"/>
      <c r="B311">
        <f t="shared" si="30"/>
        <v>0</v>
      </c>
      <c r="C311">
        <f t="shared" si="31"/>
        <v>0</v>
      </c>
      <c r="D311">
        <f t="shared" si="32"/>
        <v>0</v>
      </c>
      <c r="H311" s="39"/>
      <c r="I311"/>
      <c r="J311"/>
      <c r="K311"/>
      <c r="L311" s="40"/>
      <c r="M311" s="39"/>
      <c r="N311"/>
      <c r="O311"/>
      <c r="P311"/>
      <c r="Q311"/>
      <c r="R311" s="84"/>
      <c r="S311"/>
      <c r="T311"/>
      <c r="U311"/>
      <c r="V311"/>
      <c r="W311" s="84"/>
      <c r="X311"/>
      <c r="Y311"/>
      <c r="Z311"/>
      <c r="AA311" s="85"/>
      <c r="AB311" s="84"/>
      <c r="AC311"/>
      <c r="AD311"/>
      <c r="AE311"/>
      <c r="AF311" s="85"/>
      <c r="AG311" s="84"/>
      <c r="AH311"/>
      <c r="AI311"/>
      <c r="AJ311"/>
      <c r="AK311" s="85"/>
      <c r="AL311" s="84"/>
      <c r="AM311"/>
      <c r="AN311"/>
      <c r="AO311"/>
      <c r="AP311" s="85"/>
      <c r="AQ311" s="84"/>
      <c r="AR311"/>
      <c r="AS311"/>
      <c r="AT311"/>
      <c r="AU311" s="85"/>
      <c r="AV311" s="84"/>
      <c r="AW311"/>
      <c r="AX311"/>
      <c r="AY311"/>
      <c r="AZ311" s="85"/>
      <c r="BA311" s="84"/>
      <c r="BB311"/>
      <c r="BC311"/>
      <c r="BD311"/>
      <c r="BE311" s="85"/>
      <c r="BF311" s="84"/>
      <c r="BG311"/>
      <c r="BH311"/>
      <c r="BI311"/>
      <c r="BJ311" s="85"/>
      <c r="BK311" s="84"/>
      <c r="BL311"/>
      <c r="BM311"/>
      <c r="BN311"/>
      <c r="BO311" s="85"/>
      <c r="BP311"/>
      <c r="BQ311"/>
      <c r="BR311"/>
      <c r="BS311"/>
      <c r="BT311"/>
      <c r="BU311"/>
      <c r="BV311"/>
      <c r="BW311"/>
      <c r="BX311"/>
      <c r="BY311"/>
      <c r="BZ311"/>
      <c r="CA311"/>
      <c r="CB311"/>
      <c r="CC311"/>
      <c r="CD311"/>
      <c r="CE311"/>
      <c r="CF311"/>
      <c r="CG311"/>
      <c r="CH311"/>
      <c r="CI311"/>
    </row>
    <row r="312" spans="1:87" s="68" customFormat="1" hidden="1" x14ac:dyDescent="0.2">
      <c r="A312"/>
      <c r="B312">
        <f t="shared" si="30"/>
        <v>0</v>
      </c>
      <c r="C312">
        <f t="shared" si="31"/>
        <v>0</v>
      </c>
      <c r="D312">
        <f t="shared" si="32"/>
        <v>0</v>
      </c>
      <c r="H312" s="39"/>
      <c r="I312"/>
      <c r="J312"/>
      <c r="K312"/>
      <c r="L312" s="40"/>
      <c r="M312" s="39"/>
      <c r="N312"/>
      <c r="O312"/>
      <c r="P312"/>
      <c r="Q312"/>
      <c r="R312" s="84"/>
      <c r="S312"/>
      <c r="T312"/>
      <c r="U312"/>
      <c r="V312"/>
      <c r="W312" s="84"/>
      <c r="X312"/>
      <c r="Y312"/>
      <c r="Z312"/>
      <c r="AA312" s="85"/>
      <c r="AB312" s="84"/>
      <c r="AC312"/>
      <c r="AD312"/>
      <c r="AE312"/>
      <c r="AF312" s="85"/>
      <c r="AG312" s="84"/>
      <c r="AH312"/>
      <c r="AI312"/>
      <c r="AJ312"/>
      <c r="AK312" s="85"/>
      <c r="AL312" s="84"/>
      <c r="AM312"/>
      <c r="AN312"/>
      <c r="AO312"/>
      <c r="AP312" s="85"/>
      <c r="AQ312" s="84"/>
      <c r="AR312"/>
      <c r="AS312"/>
      <c r="AT312"/>
      <c r="AU312" s="85"/>
      <c r="AV312" s="84"/>
      <c r="AW312"/>
      <c r="AX312"/>
      <c r="AY312"/>
      <c r="AZ312" s="85"/>
      <c r="BA312" s="84"/>
      <c r="BB312"/>
      <c r="BC312"/>
      <c r="BD312"/>
      <c r="BE312" s="85"/>
      <c r="BF312" s="84"/>
      <c r="BG312"/>
      <c r="BH312"/>
      <c r="BI312"/>
      <c r="BJ312" s="85"/>
      <c r="BK312" s="84"/>
      <c r="BL312"/>
      <c r="BM312"/>
      <c r="BN312"/>
      <c r="BO312" s="85"/>
      <c r="BP312"/>
      <c r="BQ312"/>
      <c r="BR312"/>
      <c r="BS312"/>
      <c r="BT312"/>
      <c r="BU312"/>
      <c r="BV312"/>
      <c r="BW312"/>
      <c r="BX312"/>
      <c r="BY312"/>
      <c r="BZ312"/>
      <c r="CA312"/>
      <c r="CB312"/>
      <c r="CC312"/>
      <c r="CD312"/>
      <c r="CE312"/>
      <c r="CF312"/>
      <c r="CG312"/>
      <c r="CH312"/>
      <c r="CI312"/>
    </row>
    <row r="313" spans="1:87" s="68" customFormat="1" hidden="1" x14ac:dyDescent="0.2">
      <c r="A313"/>
      <c r="B313">
        <f t="shared" si="30"/>
        <v>0</v>
      </c>
      <c r="C313">
        <f t="shared" si="31"/>
        <v>0</v>
      </c>
      <c r="D313">
        <f t="shared" si="32"/>
        <v>0</v>
      </c>
      <c r="H313" s="39"/>
      <c r="I313"/>
      <c r="J313"/>
      <c r="K313"/>
      <c r="L313" s="40"/>
      <c r="M313" s="39"/>
      <c r="N313"/>
      <c r="O313"/>
      <c r="P313"/>
      <c r="Q313"/>
      <c r="R313" s="84"/>
      <c r="S313"/>
      <c r="T313"/>
      <c r="U313"/>
      <c r="V313"/>
      <c r="W313" s="84"/>
      <c r="X313"/>
      <c r="Y313"/>
      <c r="Z313"/>
      <c r="AA313" s="85"/>
      <c r="AB313" s="84"/>
      <c r="AC313"/>
      <c r="AD313"/>
      <c r="AE313"/>
      <c r="AF313" s="85"/>
      <c r="AG313" s="84"/>
      <c r="AH313"/>
      <c r="AI313"/>
      <c r="AJ313"/>
      <c r="AK313" s="85"/>
      <c r="AL313" s="84"/>
      <c r="AM313"/>
      <c r="AN313"/>
      <c r="AO313"/>
      <c r="AP313" s="85"/>
      <c r="AQ313" s="84"/>
      <c r="AR313"/>
      <c r="AS313"/>
      <c r="AT313"/>
      <c r="AU313" s="85"/>
      <c r="AV313" s="84"/>
      <c r="AW313"/>
      <c r="AX313"/>
      <c r="AY313"/>
      <c r="AZ313" s="85"/>
      <c r="BA313" s="84"/>
      <c r="BB313"/>
      <c r="BC313"/>
      <c r="BD313"/>
      <c r="BE313" s="85"/>
      <c r="BF313" s="84"/>
      <c r="BG313"/>
      <c r="BH313"/>
      <c r="BI313"/>
      <c r="BJ313" s="85"/>
      <c r="BK313" s="84"/>
      <c r="BL313"/>
      <c r="BM313"/>
      <c r="BN313"/>
      <c r="BO313" s="85"/>
      <c r="BP313"/>
      <c r="BQ313"/>
      <c r="BR313"/>
      <c r="BS313"/>
      <c r="BT313"/>
      <c r="BU313"/>
      <c r="BV313"/>
      <c r="BW313"/>
      <c r="BX313"/>
      <c r="BY313"/>
      <c r="BZ313"/>
      <c r="CA313"/>
      <c r="CB313"/>
      <c r="CC313"/>
      <c r="CD313"/>
      <c r="CE313"/>
      <c r="CF313"/>
      <c r="CG313"/>
      <c r="CH313"/>
      <c r="CI313"/>
    </row>
    <row r="314" spans="1:87" s="68" customFormat="1" hidden="1" x14ac:dyDescent="0.2">
      <c r="A314"/>
      <c r="B314">
        <f t="shared" si="30"/>
        <v>0</v>
      </c>
      <c r="C314">
        <f t="shared" si="31"/>
        <v>0</v>
      </c>
      <c r="D314">
        <f t="shared" si="32"/>
        <v>0</v>
      </c>
      <c r="H314" s="39"/>
      <c r="I314"/>
      <c r="J314"/>
      <c r="K314"/>
      <c r="L314" s="40"/>
      <c r="M314" s="39"/>
      <c r="N314"/>
      <c r="O314"/>
      <c r="P314"/>
      <c r="Q314"/>
      <c r="R314" s="84"/>
      <c r="S314"/>
      <c r="T314"/>
      <c r="U314"/>
      <c r="V314"/>
      <c r="W314" s="84"/>
      <c r="X314"/>
      <c r="Y314"/>
      <c r="Z314"/>
      <c r="AA314" s="85"/>
      <c r="AB314" s="84"/>
      <c r="AC314"/>
      <c r="AD314"/>
      <c r="AE314"/>
      <c r="AF314" s="85"/>
      <c r="AG314" s="84"/>
      <c r="AH314"/>
      <c r="AI314"/>
      <c r="AJ314"/>
      <c r="AK314" s="85"/>
      <c r="AL314" s="84"/>
      <c r="AM314"/>
      <c r="AN314"/>
      <c r="AO314"/>
      <c r="AP314" s="85"/>
      <c r="AQ314" s="84"/>
      <c r="AR314"/>
      <c r="AS314"/>
      <c r="AT314"/>
      <c r="AU314" s="85"/>
      <c r="AV314" s="84"/>
      <c r="AW314"/>
      <c r="AX314"/>
      <c r="AY314"/>
      <c r="AZ314" s="85"/>
      <c r="BA314" s="84"/>
      <c r="BB314"/>
      <c r="BC314"/>
      <c r="BD314"/>
      <c r="BE314" s="85"/>
      <c r="BF314" s="84"/>
      <c r="BG314"/>
      <c r="BH314"/>
      <c r="BI314"/>
      <c r="BJ314" s="85"/>
      <c r="BK314" s="84"/>
      <c r="BL314"/>
      <c r="BM314"/>
      <c r="BN314"/>
      <c r="BO314" s="85"/>
      <c r="BP314"/>
      <c r="BQ314"/>
      <c r="BR314"/>
      <c r="BS314"/>
      <c r="BT314"/>
      <c r="BU314"/>
      <c r="BV314"/>
      <c r="BW314"/>
      <c r="BX314"/>
      <c r="BY314"/>
      <c r="BZ314"/>
      <c r="CA314"/>
      <c r="CB314"/>
      <c r="CC314"/>
      <c r="CD314"/>
      <c r="CE314"/>
      <c r="CF314"/>
      <c r="CG314"/>
      <c r="CH314"/>
      <c r="CI314"/>
    </row>
    <row r="315" spans="1:87" s="68" customFormat="1" hidden="1" x14ac:dyDescent="0.2">
      <c r="A315"/>
      <c r="B315">
        <f t="shared" si="30"/>
        <v>0</v>
      </c>
      <c r="C315">
        <f t="shared" si="31"/>
        <v>0</v>
      </c>
      <c r="D315">
        <f t="shared" si="32"/>
        <v>0</v>
      </c>
      <c r="H315" s="39"/>
      <c r="I315"/>
      <c r="J315"/>
      <c r="K315"/>
      <c r="L315" s="40"/>
      <c r="M315" s="39"/>
      <c r="N315"/>
      <c r="O315"/>
      <c r="P315"/>
      <c r="Q315"/>
      <c r="R315" s="84"/>
      <c r="S315"/>
      <c r="T315"/>
      <c r="U315"/>
      <c r="V315"/>
      <c r="W315" s="84"/>
      <c r="X315"/>
      <c r="Y315"/>
      <c r="Z315"/>
      <c r="AA315" s="85"/>
      <c r="AB315" s="84"/>
      <c r="AC315"/>
      <c r="AD315"/>
      <c r="AE315"/>
      <c r="AF315" s="85"/>
      <c r="AG315" s="84"/>
      <c r="AH315"/>
      <c r="AI315"/>
      <c r="AJ315"/>
      <c r="AK315" s="85"/>
      <c r="AL315" s="84"/>
      <c r="AM315"/>
      <c r="AN315"/>
      <c r="AO315"/>
      <c r="AP315" s="85"/>
      <c r="AQ315" s="84"/>
      <c r="AR315"/>
      <c r="AS315"/>
      <c r="AT315"/>
      <c r="AU315" s="85"/>
      <c r="AV315" s="84"/>
      <c r="AW315"/>
      <c r="AX315"/>
      <c r="AY315"/>
      <c r="AZ315" s="85"/>
      <c r="BA315" s="84"/>
      <c r="BB315"/>
      <c r="BC315"/>
      <c r="BD315"/>
      <c r="BE315" s="85"/>
      <c r="BF315" s="84"/>
      <c r="BG315"/>
      <c r="BH315"/>
      <c r="BI315"/>
      <c r="BJ315" s="85"/>
      <c r="BK315" s="84"/>
      <c r="BL315"/>
      <c r="BM315"/>
      <c r="BN315"/>
      <c r="BO315" s="85"/>
      <c r="BP315"/>
      <c r="BQ315"/>
      <c r="BR315"/>
      <c r="BS315"/>
      <c r="BT315"/>
      <c r="BU315"/>
      <c r="BV315"/>
      <c r="BW315"/>
      <c r="BX315"/>
      <c r="BY315"/>
      <c r="BZ315"/>
      <c r="CA315"/>
      <c r="CB315"/>
      <c r="CC315"/>
      <c r="CD315"/>
      <c r="CE315"/>
      <c r="CF315"/>
      <c r="CG315"/>
      <c r="CH315"/>
      <c r="CI315"/>
    </row>
    <row r="316" spans="1:87" s="68" customFormat="1" hidden="1" x14ac:dyDescent="0.2">
      <c r="A316"/>
      <c r="B316">
        <f t="shared" si="30"/>
        <v>0</v>
      </c>
      <c r="C316">
        <f t="shared" si="31"/>
        <v>0</v>
      </c>
      <c r="D316">
        <f t="shared" si="32"/>
        <v>0</v>
      </c>
      <c r="H316" s="39"/>
      <c r="I316"/>
      <c r="J316"/>
      <c r="K316"/>
      <c r="L316" s="40"/>
      <c r="M316" s="39"/>
      <c r="N316"/>
      <c r="O316"/>
      <c r="P316"/>
      <c r="Q316"/>
      <c r="R316" s="84"/>
      <c r="S316"/>
      <c r="T316"/>
      <c r="U316"/>
      <c r="V316"/>
      <c r="W316" s="84"/>
      <c r="X316"/>
      <c r="Y316"/>
      <c r="Z316"/>
      <c r="AA316" s="85"/>
      <c r="AB316" s="84"/>
      <c r="AC316"/>
      <c r="AD316"/>
      <c r="AE316"/>
      <c r="AF316" s="85"/>
      <c r="AG316" s="84"/>
      <c r="AH316"/>
      <c r="AI316"/>
      <c r="AJ316"/>
      <c r="AK316" s="85"/>
      <c r="AL316" s="84"/>
      <c r="AM316"/>
      <c r="AN316"/>
      <c r="AO316"/>
      <c r="AP316" s="85"/>
      <c r="AQ316" s="84"/>
      <c r="AR316"/>
      <c r="AS316"/>
      <c r="AT316"/>
      <c r="AU316" s="85"/>
      <c r="AV316" s="84"/>
      <c r="AW316"/>
      <c r="AX316"/>
      <c r="AY316"/>
      <c r="AZ316" s="85"/>
      <c r="BA316" s="84"/>
      <c r="BB316"/>
      <c r="BC316"/>
      <c r="BD316"/>
      <c r="BE316" s="85"/>
      <c r="BF316" s="84"/>
      <c r="BG316"/>
      <c r="BH316"/>
      <c r="BI316"/>
      <c r="BJ316" s="85"/>
      <c r="BK316" s="84"/>
      <c r="BL316"/>
      <c r="BM316"/>
      <c r="BN316"/>
      <c r="BO316" s="85"/>
      <c r="BP316"/>
      <c r="BQ316"/>
      <c r="BR316"/>
      <c r="BS316"/>
      <c r="BT316"/>
      <c r="BU316"/>
      <c r="BV316"/>
      <c r="BW316"/>
      <c r="BX316"/>
      <c r="BY316"/>
      <c r="BZ316"/>
      <c r="CA316"/>
      <c r="CB316"/>
      <c r="CC316"/>
      <c r="CD316"/>
      <c r="CE316"/>
      <c r="CF316"/>
      <c r="CG316"/>
      <c r="CH316"/>
      <c r="CI316"/>
    </row>
    <row r="317" spans="1:87" s="68" customFormat="1" hidden="1" x14ac:dyDescent="0.2">
      <c r="A317"/>
      <c r="B317">
        <f t="shared" si="30"/>
        <v>0</v>
      </c>
      <c r="C317">
        <f t="shared" si="31"/>
        <v>0</v>
      </c>
      <c r="D317">
        <f t="shared" si="32"/>
        <v>0</v>
      </c>
      <c r="H317" s="39"/>
      <c r="I317"/>
      <c r="J317"/>
      <c r="K317"/>
      <c r="L317" s="40"/>
      <c r="M317" s="39"/>
      <c r="N317"/>
      <c r="O317"/>
      <c r="P317"/>
      <c r="Q317"/>
      <c r="R317" s="84"/>
      <c r="S317"/>
      <c r="T317"/>
      <c r="U317"/>
      <c r="V317"/>
      <c r="W317" s="84"/>
      <c r="X317"/>
      <c r="Y317"/>
      <c r="Z317"/>
      <c r="AA317" s="85"/>
      <c r="AB317" s="84"/>
      <c r="AC317"/>
      <c r="AD317"/>
      <c r="AE317"/>
      <c r="AF317" s="85"/>
      <c r="AG317" s="84"/>
      <c r="AH317"/>
      <c r="AI317"/>
      <c r="AJ317"/>
      <c r="AK317" s="85"/>
      <c r="AL317" s="84"/>
      <c r="AM317"/>
      <c r="AN317"/>
      <c r="AO317"/>
      <c r="AP317" s="85"/>
      <c r="AQ317" s="84"/>
      <c r="AR317"/>
      <c r="AS317"/>
      <c r="AT317"/>
      <c r="AU317" s="85"/>
      <c r="AV317" s="84"/>
      <c r="AW317"/>
      <c r="AX317"/>
      <c r="AY317"/>
      <c r="AZ317" s="85"/>
      <c r="BA317" s="84"/>
      <c r="BB317"/>
      <c r="BC317"/>
      <c r="BD317"/>
      <c r="BE317" s="85"/>
      <c r="BF317" s="84"/>
      <c r="BG317"/>
      <c r="BH317"/>
      <c r="BI317"/>
      <c r="BJ317" s="85"/>
      <c r="BK317" s="84"/>
      <c r="BL317"/>
      <c r="BM317"/>
      <c r="BN317"/>
      <c r="BO317" s="85"/>
      <c r="BP317"/>
      <c r="BQ317"/>
      <c r="BR317"/>
      <c r="BS317"/>
      <c r="BT317"/>
      <c r="BU317"/>
      <c r="BV317"/>
      <c r="BW317"/>
      <c r="BX317"/>
      <c r="BY317"/>
      <c r="BZ317"/>
      <c r="CA317"/>
      <c r="CB317"/>
      <c r="CC317"/>
      <c r="CD317"/>
      <c r="CE317"/>
      <c r="CF317"/>
      <c r="CG317"/>
      <c r="CH317"/>
      <c r="CI317"/>
    </row>
    <row r="318" spans="1:87" s="68" customFormat="1" hidden="1" x14ac:dyDescent="0.2">
      <c r="A318"/>
      <c r="B318">
        <f t="shared" si="30"/>
        <v>0</v>
      </c>
      <c r="C318">
        <f t="shared" si="31"/>
        <v>0</v>
      </c>
      <c r="D318">
        <f t="shared" si="32"/>
        <v>0</v>
      </c>
      <c r="H318" s="39"/>
      <c r="I318"/>
      <c r="J318"/>
      <c r="K318"/>
      <c r="L318" s="40"/>
      <c r="M318" s="39"/>
      <c r="N318"/>
      <c r="O318"/>
      <c r="P318"/>
      <c r="Q318"/>
      <c r="R318" s="84"/>
      <c r="S318"/>
      <c r="T318"/>
      <c r="U318"/>
      <c r="V318"/>
      <c r="W318" s="84"/>
      <c r="X318"/>
      <c r="Y318"/>
      <c r="Z318"/>
      <c r="AA318" s="85"/>
      <c r="AB318" s="84"/>
      <c r="AC318"/>
      <c r="AD318"/>
      <c r="AE318"/>
      <c r="AF318" s="85"/>
      <c r="AG318" s="84"/>
      <c r="AH318"/>
      <c r="AI318"/>
      <c r="AJ318"/>
      <c r="AK318" s="85"/>
      <c r="AL318" s="84"/>
      <c r="AM318"/>
      <c r="AN318"/>
      <c r="AO318"/>
      <c r="AP318" s="85"/>
      <c r="AQ318" s="84"/>
      <c r="AR318"/>
      <c r="AS318"/>
      <c r="AT318"/>
      <c r="AU318" s="85"/>
      <c r="AV318" s="84"/>
      <c r="AW318"/>
      <c r="AX318"/>
      <c r="AY318"/>
      <c r="AZ318" s="85"/>
      <c r="BA318" s="84"/>
      <c r="BB318"/>
      <c r="BC318"/>
      <c r="BD318"/>
      <c r="BE318" s="85"/>
      <c r="BF318" s="84"/>
      <c r="BG318"/>
      <c r="BH318"/>
      <c r="BI318"/>
      <c r="BJ318" s="85"/>
      <c r="BK318" s="84"/>
      <c r="BL318"/>
      <c r="BM318"/>
      <c r="BN318"/>
      <c r="BO318" s="85"/>
      <c r="BP318"/>
      <c r="BQ318"/>
      <c r="BR318"/>
      <c r="BS318"/>
      <c r="BT318"/>
      <c r="BU318"/>
      <c r="BV318"/>
      <c r="BW318"/>
      <c r="BX318"/>
      <c r="BY318"/>
      <c r="BZ318"/>
      <c r="CA318"/>
      <c r="CB318"/>
      <c r="CC318"/>
      <c r="CD318"/>
      <c r="CE318"/>
      <c r="CF318"/>
      <c r="CG318"/>
      <c r="CH318"/>
      <c r="CI318"/>
    </row>
    <row r="319" spans="1:87" s="68" customFormat="1" hidden="1" x14ac:dyDescent="0.2">
      <c r="A319"/>
      <c r="B319">
        <f t="shared" ref="B319:B350" si="33">AD175</f>
        <v>0</v>
      </c>
      <c r="C319">
        <f t="shared" ref="C319:C350" si="34">AE175</f>
        <v>0</v>
      </c>
      <c r="D319">
        <f t="shared" ref="D319:D350" si="35">AF175</f>
        <v>0</v>
      </c>
      <c r="H319" s="39"/>
      <c r="I319"/>
      <c r="J319"/>
      <c r="K319"/>
      <c r="L319" s="40"/>
      <c r="M319" s="39"/>
      <c r="N319"/>
      <c r="O319"/>
      <c r="P319"/>
      <c r="Q319"/>
      <c r="R319" s="84"/>
      <c r="S319"/>
      <c r="T319"/>
      <c r="U319"/>
      <c r="V319"/>
      <c r="W319" s="84"/>
      <c r="X319"/>
      <c r="Y319"/>
      <c r="Z319"/>
      <c r="AA319" s="85"/>
      <c r="AB319" s="84"/>
      <c r="AC319"/>
      <c r="AD319"/>
      <c r="AE319"/>
      <c r="AF319" s="85"/>
      <c r="AG319" s="84"/>
      <c r="AH319"/>
      <c r="AI319"/>
      <c r="AJ319"/>
      <c r="AK319" s="85"/>
      <c r="AL319" s="84"/>
      <c r="AM319"/>
      <c r="AN319"/>
      <c r="AO319"/>
      <c r="AP319" s="85"/>
      <c r="AQ319" s="84"/>
      <c r="AR319"/>
      <c r="AS319"/>
      <c r="AT319"/>
      <c r="AU319" s="85"/>
      <c r="AV319" s="84"/>
      <c r="AW319"/>
      <c r="AX319"/>
      <c r="AY319"/>
      <c r="AZ319" s="85"/>
      <c r="BA319" s="84"/>
      <c r="BB319"/>
      <c r="BC319"/>
      <c r="BD319"/>
      <c r="BE319" s="85"/>
      <c r="BF319" s="84"/>
      <c r="BG319"/>
      <c r="BH319"/>
      <c r="BI319"/>
      <c r="BJ319" s="85"/>
      <c r="BK319" s="84"/>
      <c r="BL319"/>
      <c r="BM319"/>
      <c r="BN319"/>
      <c r="BO319" s="85"/>
      <c r="BP319"/>
      <c r="BQ319"/>
      <c r="BR319"/>
      <c r="BS319"/>
      <c r="BT319"/>
      <c r="BU319"/>
      <c r="BV319"/>
      <c r="BW319"/>
      <c r="BX319"/>
      <c r="BY319"/>
      <c r="BZ319"/>
      <c r="CA319"/>
      <c r="CB319"/>
      <c r="CC319"/>
      <c r="CD319"/>
      <c r="CE319"/>
      <c r="CF319"/>
      <c r="CG319"/>
      <c r="CH319"/>
      <c r="CI319"/>
    </row>
    <row r="320" spans="1:87" s="68" customFormat="1" hidden="1" x14ac:dyDescent="0.2">
      <c r="A320"/>
      <c r="B320">
        <f t="shared" si="33"/>
        <v>0</v>
      </c>
      <c r="C320">
        <f t="shared" si="34"/>
        <v>0</v>
      </c>
      <c r="D320">
        <f t="shared" si="35"/>
        <v>0</v>
      </c>
      <c r="H320" s="39"/>
      <c r="I320"/>
      <c r="J320"/>
      <c r="K320"/>
      <c r="L320" s="40"/>
      <c r="M320" s="39"/>
      <c r="N320"/>
      <c r="O320"/>
      <c r="P320"/>
      <c r="Q320"/>
      <c r="R320" s="84"/>
      <c r="S320"/>
      <c r="T320"/>
      <c r="U320"/>
      <c r="V320"/>
      <c r="W320" s="84"/>
      <c r="X320"/>
      <c r="Y320"/>
      <c r="Z320"/>
      <c r="AA320" s="85"/>
      <c r="AB320" s="84"/>
      <c r="AC320"/>
      <c r="AD320"/>
      <c r="AE320"/>
      <c r="AF320" s="85"/>
      <c r="AG320" s="84"/>
      <c r="AH320"/>
      <c r="AI320"/>
      <c r="AJ320"/>
      <c r="AK320" s="85"/>
      <c r="AL320" s="84"/>
      <c r="AM320"/>
      <c r="AN320"/>
      <c r="AO320"/>
      <c r="AP320" s="85"/>
      <c r="AQ320" s="84"/>
      <c r="AR320"/>
      <c r="AS320"/>
      <c r="AT320"/>
      <c r="AU320" s="85"/>
      <c r="AV320" s="84"/>
      <c r="AW320"/>
      <c r="AX320"/>
      <c r="AY320"/>
      <c r="AZ320" s="85"/>
      <c r="BA320" s="84"/>
      <c r="BB320"/>
      <c r="BC320"/>
      <c r="BD320"/>
      <c r="BE320" s="85"/>
      <c r="BF320" s="84"/>
      <c r="BG320"/>
      <c r="BH320"/>
      <c r="BI320"/>
      <c r="BJ320" s="85"/>
      <c r="BK320" s="84"/>
      <c r="BL320"/>
      <c r="BM320"/>
      <c r="BN320"/>
      <c r="BO320" s="85"/>
      <c r="BP320"/>
      <c r="BQ320"/>
      <c r="BR320"/>
      <c r="BS320"/>
      <c r="BT320"/>
      <c r="BU320"/>
      <c r="BV320"/>
      <c r="BW320"/>
      <c r="BX320"/>
      <c r="BY320"/>
      <c r="BZ320"/>
      <c r="CA320"/>
      <c r="CB320"/>
      <c r="CC320"/>
      <c r="CD320"/>
      <c r="CE320"/>
      <c r="CF320"/>
      <c r="CG320"/>
      <c r="CH320"/>
      <c r="CI320"/>
    </row>
    <row r="321" spans="1:87" s="68" customFormat="1" hidden="1" x14ac:dyDescent="0.2">
      <c r="A321"/>
      <c r="B321">
        <f t="shared" si="33"/>
        <v>0</v>
      </c>
      <c r="C321">
        <f t="shared" si="34"/>
        <v>0</v>
      </c>
      <c r="D321">
        <f t="shared" si="35"/>
        <v>0</v>
      </c>
      <c r="H321" s="39"/>
      <c r="I321"/>
      <c r="J321"/>
      <c r="K321"/>
      <c r="L321" s="40"/>
      <c r="M321" s="39"/>
      <c r="N321"/>
      <c r="O321"/>
      <c r="P321"/>
      <c r="Q321"/>
      <c r="R321" s="84"/>
      <c r="S321"/>
      <c r="T321"/>
      <c r="U321"/>
      <c r="V321"/>
      <c r="W321" s="84"/>
      <c r="X321"/>
      <c r="Y321"/>
      <c r="Z321"/>
      <c r="AA321" s="85"/>
      <c r="AB321" s="84"/>
      <c r="AC321"/>
      <c r="AD321"/>
      <c r="AE321"/>
      <c r="AF321" s="85"/>
      <c r="AG321" s="84"/>
      <c r="AH321"/>
      <c r="AI321"/>
      <c r="AJ321"/>
      <c r="AK321" s="85"/>
      <c r="AL321" s="84"/>
      <c r="AM321"/>
      <c r="AN321"/>
      <c r="AO321"/>
      <c r="AP321" s="85"/>
      <c r="AQ321" s="84"/>
      <c r="AR321"/>
      <c r="AS321"/>
      <c r="AT321"/>
      <c r="AU321" s="85"/>
      <c r="AV321" s="84"/>
      <c r="AW321"/>
      <c r="AX321"/>
      <c r="AY321"/>
      <c r="AZ321" s="85"/>
      <c r="BA321" s="84"/>
      <c r="BB321"/>
      <c r="BC321"/>
      <c r="BD321"/>
      <c r="BE321" s="85"/>
      <c r="BF321" s="84"/>
      <c r="BG321"/>
      <c r="BH321"/>
      <c r="BI321"/>
      <c r="BJ321" s="85"/>
      <c r="BK321" s="84"/>
      <c r="BL321"/>
      <c r="BM321"/>
      <c r="BN321"/>
      <c r="BO321" s="85"/>
      <c r="BP321"/>
      <c r="BQ321"/>
      <c r="BR321"/>
      <c r="BS321"/>
      <c r="BT321"/>
      <c r="BU321"/>
      <c r="BV321"/>
      <c r="BW321"/>
      <c r="BX321"/>
      <c r="BY321"/>
      <c r="BZ321"/>
      <c r="CA321"/>
      <c r="CB321"/>
      <c r="CC321"/>
      <c r="CD321"/>
      <c r="CE321"/>
      <c r="CF321"/>
      <c r="CG321"/>
      <c r="CH321"/>
      <c r="CI321"/>
    </row>
    <row r="322" spans="1:87" s="68" customFormat="1" hidden="1" x14ac:dyDescent="0.2">
      <c r="A322"/>
      <c r="B322">
        <f t="shared" si="33"/>
        <v>0</v>
      </c>
      <c r="C322">
        <f t="shared" si="34"/>
        <v>0</v>
      </c>
      <c r="D322">
        <f t="shared" si="35"/>
        <v>0</v>
      </c>
      <c r="H322" s="39"/>
      <c r="I322"/>
      <c r="J322"/>
      <c r="K322"/>
      <c r="L322" s="40"/>
      <c r="M322" s="39"/>
      <c r="N322"/>
      <c r="O322"/>
      <c r="P322"/>
      <c r="Q322"/>
      <c r="R322" s="84"/>
      <c r="S322"/>
      <c r="T322"/>
      <c r="U322"/>
      <c r="V322"/>
      <c r="W322" s="84"/>
      <c r="X322"/>
      <c r="Y322"/>
      <c r="Z322"/>
      <c r="AA322" s="85"/>
      <c r="AB322" s="84"/>
      <c r="AC322"/>
      <c r="AD322"/>
      <c r="AE322"/>
      <c r="AF322" s="85"/>
      <c r="AG322" s="84"/>
      <c r="AH322"/>
      <c r="AI322"/>
      <c r="AJ322"/>
      <c r="AK322" s="85"/>
      <c r="AL322" s="84"/>
      <c r="AM322"/>
      <c r="AN322"/>
      <c r="AO322"/>
      <c r="AP322" s="85"/>
      <c r="AQ322" s="84"/>
      <c r="AR322"/>
      <c r="AS322"/>
      <c r="AT322"/>
      <c r="AU322" s="85"/>
      <c r="AV322" s="84"/>
      <c r="AW322"/>
      <c r="AX322"/>
      <c r="AY322"/>
      <c r="AZ322" s="85"/>
      <c r="BA322" s="84"/>
      <c r="BB322"/>
      <c r="BC322"/>
      <c r="BD322"/>
      <c r="BE322" s="85"/>
      <c r="BF322" s="84"/>
      <c r="BG322"/>
      <c r="BH322"/>
      <c r="BI322"/>
      <c r="BJ322" s="85"/>
      <c r="BK322" s="84"/>
      <c r="BL322"/>
      <c r="BM322"/>
      <c r="BN322"/>
      <c r="BO322" s="85"/>
      <c r="BP322"/>
      <c r="BQ322"/>
      <c r="BR322"/>
      <c r="BS322"/>
      <c r="BT322"/>
      <c r="BU322"/>
      <c r="BV322"/>
      <c r="BW322"/>
      <c r="BX322"/>
      <c r="BY322"/>
      <c r="BZ322"/>
      <c r="CA322"/>
      <c r="CB322"/>
      <c r="CC322"/>
      <c r="CD322"/>
      <c r="CE322"/>
      <c r="CF322"/>
      <c r="CG322"/>
      <c r="CH322"/>
      <c r="CI322"/>
    </row>
    <row r="323" spans="1:87" s="68" customFormat="1" hidden="1" x14ac:dyDescent="0.2">
      <c r="A323"/>
      <c r="B323">
        <f t="shared" si="33"/>
        <v>0</v>
      </c>
      <c r="C323">
        <f t="shared" si="34"/>
        <v>0</v>
      </c>
      <c r="D323">
        <f t="shared" si="35"/>
        <v>0</v>
      </c>
      <c r="H323" s="39"/>
      <c r="I323"/>
      <c r="J323"/>
      <c r="K323"/>
      <c r="L323" s="40"/>
      <c r="M323" s="39"/>
      <c r="N323"/>
      <c r="O323"/>
      <c r="P323"/>
      <c r="Q323"/>
      <c r="R323" s="84"/>
      <c r="S323"/>
      <c r="T323"/>
      <c r="U323"/>
      <c r="V323"/>
      <c r="W323" s="84"/>
      <c r="X323"/>
      <c r="Y323"/>
      <c r="Z323"/>
      <c r="AA323" s="85"/>
      <c r="AB323" s="84"/>
      <c r="AC323"/>
      <c r="AD323"/>
      <c r="AE323"/>
      <c r="AF323" s="85"/>
      <c r="AG323" s="84"/>
      <c r="AH323"/>
      <c r="AI323"/>
      <c r="AJ323"/>
      <c r="AK323" s="85"/>
      <c r="AL323" s="84"/>
      <c r="AM323"/>
      <c r="AN323"/>
      <c r="AO323"/>
      <c r="AP323" s="85"/>
      <c r="AQ323" s="84"/>
      <c r="AR323"/>
      <c r="AS323"/>
      <c r="AT323"/>
      <c r="AU323" s="85"/>
      <c r="AV323" s="84"/>
      <c r="AW323"/>
      <c r="AX323"/>
      <c r="AY323"/>
      <c r="AZ323" s="85"/>
      <c r="BA323" s="84"/>
      <c r="BB323"/>
      <c r="BC323"/>
      <c r="BD323"/>
      <c r="BE323" s="85"/>
      <c r="BF323" s="84"/>
      <c r="BG323"/>
      <c r="BH323"/>
      <c r="BI323"/>
      <c r="BJ323" s="85"/>
      <c r="BK323" s="84"/>
      <c r="BL323"/>
      <c r="BM323"/>
      <c r="BN323"/>
      <c r="BO323" s="85"/>
      <c r="BP323"/>
      <c r="BQ323"/>
      <c r="BR323"/>
      <c r="BS323"/>
      <c r="BT323"/>
      <c r="BU323"/>
      <c r="BV323"/>
      <c r="BW323"/>
      <c r="BX323"/>
      <c r="BY323"/>
      <c r="BZ323"/>
      <c r="CA323"/>
      <c r="CB323"/>
      <c r="CC323"/>
      <c r="CD323"/>
      <c r="CE323"/>
      <c r="CF323"/>
      <c r="CG323"/>
      <c r="CH323"/>
      <c r="CI323"/>
    </row>
    <row r="324" spans="1:87" s="68" customFormat="1" hidden="1" x14ac:dyDescent="0.2">
      <c r="A324"/>
      <c r="B324">
        <f t="shared" si="33"/>
        <v>0</v>
      </c>
      <c r="C324">
        <f t="shared" si="34"/>
        <v>0</v>
      </c>
      <c r="D324">
        <f t="shared" si="35"/>
        <v>0</v>
      </c>
      <c r="H324" s="39"/>
      <c r="I324"/>
      <c r="J324"/>
      <c r="K324"/>
      <c r="L324" s="40"/>
      <c r="M324" s="39"/>
      <c r="N324"/>
      <c r="O324"/>
      <c r="P324"/>
      <c r="Q324"/>
      <c r="R324" s="84"/>
      <c r="S324"/>
      <c r="T324"/>
      <c r="U324"/>
      <c r="V324"/>
      <c r="W324" s="84"/>
      <c r="X324"/>
      <c r="Y324"/>
      <c r="Z324"/>
      <c r="AA324" s="85"/>
      <c r="AB324" s="84"/>
      <c r="AC324"/>
      <c r="AD324"/>
      <c r="AE324"/>
      <c r="AF324" s="85"/>
      <c r="AG324" s="84"/>
      <c r="AH324"/>
      <c r="AI324"/>
      <c r="AJ324"/>
      <c r="AK324" s="85"/>
      <c r="AL324" s="84"/>
      <c r="AM324"/>
      <c r="AN324"/>
      <c r="AO324"/>
      <c r="AP324" s="85"/>
      <c r="AQ324" s="84"/>
      <c r="AR324"/>
      <c r="AS324"/>
      <c r="AT324"/>
      <c r="AU324" s="85"/>
      <c r="AV324" s="84"/>
      <c r="AW324"/>
      <c r="AX324"/>
      <c r="AY324"/>
      <c r="AZ324" s="85"/>
      <c r="BA324" s="84"/>
      <c r="BB324"/>
      <c r="BC324"/>
      <c r="BD324"/>
      <c r="BE324" s="85"/>
      <c r="BF324" s="84"/>
      <c r="BG324"/>
      <c r="BH324"/>
      <c r="BI324"/>
      <c r="BJ324" s="85"/>
      <c r="BK324" s="84"/>
      <c r="BL324"/>
      <c r="BM324"/>
      <c r="BN324"/>
      <c r="BO324" s="85"/>
      <c r="BP324"/>
      <c r="BQ324"/>
      <c r="BR324"/>
      <c r="BS324"/>
      <c r="BT324"/>
      <c r="BU324"/>
      <c r="BV324"/>
      <c r="BW324"/>
      <c r="BX324"/>
      <c r="BY324"/>
      <c r="BZ324"/>
      <c r="CA324"/>
      <c r="CB324"/>
      <c r="CC324"/>
      <c r="CD324"/>
      <c r="CE324"/>
      <c r="CF324"/>
      <c r="CG324"/>
      <c r="CH324"/>
      <c r="CI324"/>
    </row>
    <row r="325" spans="1:87" s="68" customFormat="1" hidden="1" x14ac:dyDescent="0.2">
      <c r="A325"/>
      <c r="B325">
        <f t="shared" si="33"/>
        <v>0</v>
      </c>
      <c r="C325">
        <f t="shared" si="34"/>
        <v>0</v>
      </c>
      <c r="D325">
        <f t="shared" si="35"/>
        <v>0</v>
      </c>
      <c r="H325" s="39"/>
      <c r="I325"/>
      <c r="J325"/>
      <c r="K325"/>
      <c r="L325" s="40"/>
      <c r="M325" s="39"/>
      <c r="N325"/>
      <c r="O325"/>
      <c r="P325"/>
      <c r="Q325"/>
      <c r="R325" s="84"/>
      <c r="S325"/>
      <c r="T325"/>
      <c r="U325"/>
      <c r="V325"/>
      <c r="W325" s="84"/>
      <c r="X325"/>
      <c r="Y325"/>
      <c r="Z325"/>
      <c r="AA325" s="85"/>
      <c r="AB325" s="84"/>
      <c r="AC325"/>
      <c r="AD325"/>
      <c r="AE325"/>
      <c r="AF325" s="85"/>
      <c r="AG325" s="84"/>
      <c r="AH325"/>
      <c r="AI325"/>
      <c r="AJ325"/>
      <c r="AK325" s="85"/>
      <c r="AL325" s="84"/>
      <c r="AM325"/>
      <c r="AN325"/>
      <c r="AO325"/>
      <c r="AP325" s="85"/>
      <c r="AQ325" s="84"/>
      <c r="AR325"/>
      <c r="AS325"/>
      <c r="AT325"/>
      <c r="AU325" s="85"/>
      <c r="AV325" s="84"/>
      <c r="AW325"/>
      <c r="AX325"/>
      <c r="AY325"/>
      <c r="AZ325" s="85"/>
      <c r="BA325" s="84"/>
      <c r="BB325"/>
      <c r="BC325"/>
      <c r="BD325"/>
      <c r="BE325" s="85"/>
      <c r="BF325" s="84"/>
      <c r="BG325"/>
      <c r="BH325"/>
      <c r="BI325"/>
      <c r="BJ325" s="85"/>
      <c r="BK325" s="84"/>
      <c r="BL325"/>
      <c r="BM325"/>
      <c r="BN325"/>
      <c r="BO325" s="85"/>
      <c r="BP325"/>
      <c r="BQ325"/>
      <c r="BR325"/>
      <c r="BS325"/>
      <c r="BT325"/>
      <c r="BU325"/>
      <c r="BV325"/>
      <c r="BW325"/>
      <c r="BX325"/>
      <c r="BY325"/>
      <c r="BZ325"/>
      <c r="CA325"/>
      <c r="CB325"/>
      <c r="CC325"/>
      <c r="CD325"/>
      <c r="CE325"/>
      <c r="CF325"/>
      <c r="CG325"/>
      <c r="CH325"/>
      <c r="CI325"/>
    </row>
    <row r="326" spans="1:87" s="68" customFormat="1" hidden="1" x14ac:dyDescent="0.2">
      <c r="A326"/>
      <c r="B326">
        <f t="shared" si="33"/>
        <v>0</v>
      </c>
      <c r="C326">
        <f t="shared" si="34"/>
        <v>0</v>
      </c>
      <c r="D326">
        <f t="shared" si="35"/>
        <v>0</v>
      </c>
      <c r="H326" s="39"/>
      <c r="I326"/>
      <c r="J326"/>
      <c r="K326"/>
      <c r="L326" s="40"/>
      <c r="M326" s="39"/>
      <c r="N326"/>
      <c r="O326"/>
      <c r="P326"/>
      <c r="Q326"/>
      <c r="R326" s="84"/>
      <c r="S326"/>
      <c r="T326"/>
      <c r="U326"/>
      <c r="V326"/>
      <c r="W326" s="84"/>
      <c r="X326"/>
      <c r="Y326"/>
      <c r="Z326"/>
      <c r="AA326" s="85"/>
      <c r="AB326" s="84"/>
      <c r="AC326"/>
      <c r="AD326"/>
      <c r="AE326"/>
      <c r="AF326" s="85"/>
      <c r="AG326" s="84"/>
      <c r="AH326"/>
      <c r="AI326"/>
      <c r="AJ326"/>
      <c r="AK326" s="85"/>
      <c r="AL326" s="84"/>
      <c r="AM326"/>
      <c r="AN326"/>
      <c r="AO326"/>
      <c r="AP326" s="85"/>
      <c r="AQ326" s="84"/>
      <c r="AR326"/>
      <c r="AS326"/>
      <c r="AT326"/>
      <c r="AU326" s="85"/>
      <c r="AV326" s="84"/>
      <c r="AW326"/>
      <c r="AX326"/>
      <c r="AY326"/>
      <c r="AZ326" s="85"/>
      <c r="BA326" s="84"/>
      <c r="BB326"/>
      <c r="BC326"/>
      <c r="BD326"/>
      <c r="BE326" s="85"/>
      <c r="BF326" s="84"/>
      <c r="BG326"/>
      <c r="BH326"/>
      <c r="BI326"/>
      <c r="BJ326" s="85"/>
      <c r="BK326" s="84"/>
      <c r="BL326"/>
      <c r="BM326"/>
      <c r="BN326"/>
      <c r="BO326" s="85"/>
      <c r="BP326"/>
      <c r="BQ326"/>
      <c r="BR326"/>
      <c r="BS326"/>
      <c r="BT326"/>
      <c r="BU326"/>
      <c r="BV326"/>
      <c r="BW326"/>
      <c r="BX326"/>
      <c r="BY326"/>
      <c r="BZ326"/>
      <c r="CA326"/>
      <c r="CB326"/>
      <c r="CC326"/>
      <c r="CD326"/>
      <c r="CE326"/>
      <c r="CF326"/>
      <c r="CG326"/>
      <c r="CH326"/>
      <c r="CI326"/>
    </row>
    <row r="327" spans="1:87" s="68" customFormat="1" hidden="1" x14ac:dyDescent="0.2">
      <c r="A327"/>
      <c r="B327">
        <f t="shared" si="33"/>
        <v>0</v>
      </c>
      <c r="C327">
        <f t="shared" si="34"/>
        <v>0</v>
      </c>
      <c r="D327">
        <f t="shared" si="35"/>
        <v>0</v>
      </c>
      <c r="H327" s="39"/>
      <c r="I327"/>
      <c r="J327"/>
      <c r="K327"/>
      <c r="L327" s="40"/>
      <c r="M327" s="39"/>
      <c r="N327"/>
      <c r="O327"/>
      <c r="P327"/>
      <c r="Q327"/>
      <c r="R327" s="84"/>
      <c r="S327"/>
      <c r="T327"/>
      <c r="U327"/>
      <c r="V327"/>
      <c r="W327" s="84"/>
      <c r="X327"/>
      <c r="Y327"/>
      <c r="Z327"/>
      <c r="AA327" s="85"/>
      <c r="AB327" s="84"/>
      <c r="AC327"/>
      <c r="AD327"/>
      <c r="AE327"/>
      <c r="AF327" s="85"/>
      <c r="AG327" s="84"/>
      <c r="AH327"/>
      <c r="AI327"/>
      <c r="AJ327"/>
      <c r="AK327" s="85"/>
      <c r="AL327" s="84"/>
      <c r="AM327"/>
      <c r="AN327"/>
      <c r="AO327"/>
      <c r="AP327" s="85"/>
      <c r="AQ327" s="84"/>
      <c r="AR327"/>
      <c r="AS327"/>
      <c r="AT327"/>
      <c r="AU327" s="85"/>
      <c r="AV327" s="84"/>
      <c r="AW327"/>
      <c r="AX327"/>
      <c r="AY327"/>
      <c r="AZ327" s="85"/>
      <c r="BA327" s="84"/>
      <c r="BB327"/>
      <c r="BC327"/>
      <c r="BD327"/>
      <c r="BE327" s="85"/>
      <c r="BF327" s="84"/>
      <c r="BG327"/>
      <c r="BH327"/>
      <c r="BI327"/>
      <c r="BJ327" s="85"/>
      <c r="BK327" s="84"/>
      <c r="BL327"/>
      <c r="BM327"/>
      <c r="BN327"/>
      <c r="BO327" s="85"/>
      <c r="BP327"/>
      <c r="BQ327"/>
      <c r="BR327"/>
      <c r="BS327"/>
      <c r="BT327"/>
      <c r="BU327"/>
      <c r="BV327"/>
      <c r="BW327"/>
      <c r="BX327"/>
      <c r="BY327"/>
      <c r="BZ327"/>
      <c r="CA327"/>
      <c r="CB327"/>
      <c r="CC327"/>
      <c r="CD327"/>
      <c r="CE327"/>
      <c r="CF327"/>
      <c r="CG327"/>
      <c r="CH327"/>
      <c r="CI327"/>
    </row>
    <row r="328" spans="1:87" s="68" customFormat="1" hidden="1" x14ac:dyDescent="0.2">
      <c r="A328"/>
      <c r="B328">
        <f t="shared" si="33"/>
        <v>0</v>
      </c>
      <c r="C328">
        <f t="shared" si="34"/>
        <v>0</v>
      </c>
      <c r="D328">
        <f t="shared" si="35"/>
        <v>0</v>
      </c>
      <c r="H328" s="39"/>
      <c r="I328"/>
      <c r="J328"/>
      <c r="K328"/>
      <c r="L328" s="40"/>
      <c r="M328" s="39"/>
      <c r="N328"/>
      <c r="O328"/>
      <c r="P328"/>
      <c r="Q328"/>
      <c r="R328" s="84"/>
      <c r="S328"/>
      <c r="T328"/>
      <c r="U328"/>
      <c r="V328"/>
      <c r="W328" s="84"/>
      <c r="X328"/>
      <c r="Y328"/>
      <c r="Z328"/>
      <c r="AA328" s="85"/>
      <c r="AB328" s="84"/>
      <c r="AC328"/>
      <c r="AD328"/>
      <c r="AE328"/>
      <c r="AF328" s="85"/>
      <c r="AG328" s="84"/>
      <c r="AH328"/>
      <c r="AI328"/>
      <c r="AJ328"/>
      <c r="AK328" s="85"/>
      <c r="AL328" s="84"/>
      <c r="AM328"/>
      <c r="AN328"/>
      <c r="AO328"/>
      <c r="AP328" s="85"/>
      <c r="AQ328" s="84"/>
      <c r="AR328"/>
      <c r="AS328"/>
      <c r="AT328"/>
      <c r="AU328" s="85"/>
      <c r="AV328" s="84"/>
      <c r="AW328"/>
      <c r="AX328"/>
      <c r="AY328"/>
      <c r="AZ328" s="85"/>
      <c r="BA328" s="84"/>
      <c r="BB328"/>
      <c r="BC328"/>
      <c r="BD328"/>
      <c r="BE328" s="85"/>
      <c r="BF328" s="84"/>
      <c r="BG328"/>
      <c r="BH328"/>
      <c r="BI328"/>
      <c r="BJ328" s="85"/>
      <c r="BK328" s="84"/>
      <c r="BL328"/>
      <c r="BM328"/>
      <c r="BN328"/>
      <c r="BO328" s="85"/>
      <c r="BP328"/>
      <c r="BQ328"/>
      <c r="BR328"/>
      <c r="BS328"/>
      <c r="BT328"/>
      <c r="BU328"/>
      <c r="BV328"/>
      <c r="BW328"/>
      <c r="BX328"/>
      <c r="BY328"/>
      <c r="BZ328"/>
      <c r="CA328"/>
      <c r="CB328"/>
      <c r="CC328"/>
      <c r="CD328"/>
      <c r="CE328"/>
      <c r="CF328"/>
      <c r="CG328"/>
      <c r="CH328"/>
      <c r="CI328"/>
    </row>
    <row r="329" spans="1:87" s="68" customFormat="1" hidden="1" x14ac:dyDescent="0.2">
      <c r="A329"/>
      <c r="B329">
        <f t="shared" si="33"/>
        <v>0</v>
      </c>
      <c r="C329">
        <f t="shared" si="34"/>
        <v>0</v>
      </c>
      <c r="D329">
        <f t="shared" si="35"/>
        <v>0</v>
      </c>
      <c r="H329" s="39"/>
      <c r="I329"/>
      <c r="J329"/>
      <c r="K329"/>
      <c r="L329" s="40"/>
      <c r="M329" s="39"/>
      <c r="N329"/>
      <c r="O329"/>
      <c r="P329"/>
      <c r="Q329"/>
      <c r="R329" s="84"/>
      <c r="S329"/>
      <c r="T329"/>
      <c r="U329"/>
      <c r="V329"/>
      <c r="W329" s="84"/>
      <c r="X329"/>
      <c r="Y329"/>
      <c r="Z329"/>
      <c r="AA329" s="85"/>
      <c r="AB329" s="84"/>
      <c r="AC329"/>
      <c r="AD329"/>
      <c r="AE329"/>
      <c r="AF329" s="85"/>
      <c r="AG329" s="84"/>
      <c r="AH329"/>
      <c r="AI329"/>
      <c r="AJ329"/>
      <c r="AK329" s="85"/>
      <c r="AL329" s="84"/>
      <c r="AM329"/>
      <c r="AN329"/>
      <c r="AO329"/>
      <c r="AP329" s="85"/>
      <c r="AQ329" s="84"/>
      <c r="AR329"/>
      <c r="AS329"/>
      <c r="AT329"/>
      <c r="AU329" s="85"/>
      <c r="AV329" s="84"/>
      <c r="AW329"/>
      <c r="AX329"/>
      <c r="AY329"/>
      <c r="AZ329" s="85"/>
      <c r="BA329" s="84"/>
      <c r="BB329"/>
      <c r="BC329"/>
      <c r="BD329"/>
      <c r="BE329" s="85"/>
      <c r="BF329" s="84"/>
      <c r="BG329"/>
      <c r="BH329"/>
      <c r="BI329"/>
      <c r="BJ329" s="85"/>
      <c r="BK329" s="84"/>
      <c r="BL329"/>
      <c r="BM329"/>
      <c r="BN329"/>
      <c r="BO329" s="85"/>
      <c r="BP329"/>
      <c r="BQ329"/>
      <c r="BR329"/>
      <c r="BS329"/>
      <c r="BT329"/>
      <c r="BU329"/>
      <c r="BV329"/>
      <c r="BW329"/>
      <c r="BX329"/>
      <c r="BY329"/>
      <c r="BZ329"/>
      <c r="CA329"/>
      <c r="CB329"/>
      <c r="CC329"/>
      <c r="CD329"/>
      <c r="CE329"/>
      <c r="CF329"/>
      <c r="CG329"/>
      <c r="CH329"/>
      <c r="CI329"/>
    </row>
    <row r="330" spans="1:87" s="68" customFormat="1" hidden="1" x14ac:dyDescent="0.2">
      <c r="A330"/>
      <c r="B330">
        <f t="shared" si="33"/>
        <v>0</v>
      </c>
      <c r="C330">
        <f t="shared" si="34"/>
        <v>0</v>
      </c>
      <c r="D330">
        <f t="shared" si="35"/>
        <v>0</v>
      </c>
      <c r="H330" s="39"/>
      <c r="I330"/>
      <c r="J330"/>
      <c r="K330"/>
      <c r="L330" s="40"/>
      <c r="M330" s="39"/>
      <c r="N330"/>
      <c r="O330"/>
      <c r="P330"/>
      <c r="Q330"/>
      <c r="R330" s="84"/>
      <c r="S330"/>
      <c r="T330"/>
      <c r="U330"/>
      <c r="V330"/>
      <c r="W330" s="84"/>
      <c r="X330"/>
      <c r="Y330"/>
      <c r="Z330"/>
      <c r="AA330" s="85"/>
      <c r="AB330" s="84"/>
      <c r="AC330"/>
      <c r="AD330"/>
      <c r="AE330"/>
      <c r="AF330" s="85"/>
      <c r="AG330" s="84"/>
      <c r="AH330"/>
      <c r="AI330"/>
      <c r="AJ330"/>
      <c r="AK330" s="85"/>
      <c r="AL330" s="84"/>
      <c r="AM330"/>
      <c r="AN330"/>
      <c r="AO330"/>
      <c r="AP330" s="85"/>
      <c r="AQ330" s="84"/>
      <c r="AR330"/>
      <c r="AS330"/>
      <c r="AT330"/>
      <c r="AU330" s="85"/>
      <c r="AV330" s="84"/>
      <c r="AW330"/>
      <c r="AX330"/>
      <c r="AY330"/>
      <c r="AZ330" s="85"/>
      <c r="BA330" s="84"/>
      <c r="BB330"/>
      <c r="BC330"/>
      <c r="BD330"/>
      <c r="BE330" s="85"/>
      <c r="BF330" s="84"/>
      <c r="BG330"/>
      <c r="BH330"/>
      <c r="BI330"/>
      <c r="BJ330" s="85"/>
      <c r="BK330" s="84"/>
      <c r="BL330"/>
      <c r="BM330"/>
      <c r="BN330"/>
      <c r="BO330" s="85"/>
      <c r="BP330"/>
      <c r="BQ330"/>
      <c r="BR330"/>
      <c r="BS330"/>
      <c r="BT330"/>
      <c r="BU330"/>
      <c r="BV330"/>
      <c r="BW330"/>
      <c r="BX330"/>
      <c r="BY330"/>
      <c r="BZ330"/>
      <c r="CA330"/>
      <c r="CB330"/>
      <c r="CC330"/>
      <c r="CD330"/>
      <c r="CE330"/>
      <c r="CF330"/>
      <c r="CG330"/>
      <c r="CH330"/>
      <c r="CI330"/>
    </row>
    <row r="331" spans="1:87" s="68" customFormat="1" hidden="1" x14ac:dyDescent="0.2">
      <c r="A331"/>
      <c r="B331">
        <f t="shared" si="33"/>
        <v>0</v>
      </c>
      <c r="C331">
        <f t="shared" si="34"/>
        <v>0</v>
      </c>
      <c r="D331">
        <f t="shared" si="35"/>
        <v>0</v>
      </c>
      <c r="H331" s="39"/>
      <c r="I331"/>
      <c r="J331"/>
      <c r="K331"/>
      <c r="L331" s="40"/>
      <c r="M331" s="39"/>
      <c r="N331"/>
      <c r="O331"/>
      <c r="P331"/>
      <c r="Q331"/>
      <c r="R331" s="84"/>
      <c r="S331"/>
      <c r="T331"/>
      <c r="U331"/>
      <c r="V331"/>
      <c r="W331" s="84"/>
      <c r="X331"/>
      <c r="Y331"/>
      <c r="Z331"/>
      <c r="AA331" s="85"/>
      <c r="AB331" s="84"/>
      <c r="AC331"/>
      <c r="AD331"/>
      <c r="AE331"/>
      <c r="AF331" s="85"/>
      <c r="AG331" s="84"/>
      <c r="AH331"/>
      <c r="AI331"/>
      <c r="AJ331"/>
      <c r="AK331" s="85"/>
      <c r="AL331" s="84"/>
      <c r="AM331"/>
      <c r="AN331"/>
      <c r="AO331"/>
      <c r="AP331" s="85"/>
      <c r="AQ331" s="84"/>
      <c r="AR331"/>
      <c r="AS331"/>
      <c r="AT331"/>
      <c r="AU331" s="85"/>
      <c r="AV331" s="84"/>
      <c r="AW331"/>
      <c r="AX331"/>
      <c r="AY331"/>
      <c r="AZ331" s="85"/>
      <c r="BA331" s="84"/>
      <c r="BB331"/>
      <c r="BC331"/>
      <c r="BD331"/>
      <c r="BE331" s="85"/>
      <c r="BF331" s="84"/>
      <c r="BG331"/>
      <c r="BH331"/>
      <c r="BI331"/>
      <c r="BJ331" s="85"/>
      <c r="BK331" s="84"/>
      <c r="BL331"/>
      <c r="BM331"/>
      <c r="BN331"/>
      <c r="BO331" s="85"/>
      <c r="BP331"/>
      <c r="BQ331"/>
      <c r="BR331"/>
      <c r="BS331"/>
      <c r="BT331"/>
      <c r="BU331"/>
      <c r="BV331"/>
      <c r="BW331"/>
      <c r="BX331"/>
      <c r="BY331"/>
      <c r="BZ331"/>
      <c r="CA331"/>
      <c r="CB331"/>
      <c r="CC331"/>
      <c r="CD331"/>
      <c r="CE331"/>
      <c r="CF331"/>
      <c r="CG331"/>
      <c r="CH331"/>
      <c r="CI331"/>
    </row>
    <row r="332" spans="1:87" s="68" customFormat="1" hidden="1" x14ac:dyDescent="0.2">
      <c r="A332"/>
      <c r="B332">
        <f t="shared" si="33"/>
        <v>0</v>
      </c>
      <c r="C332">
        <f t="shared" si="34"/>
        <v>0</v>
      </c>
      <c r="D332">
        <f t="shared" si="35"/>
        <v>0</v>
      </c>
      <c r="H332" s="39"/>
      <c r="I332"/>
      <c r="J332"/>
      <c r="K332"/>
      <c r="L332" s="40"/>
      <c r="M332" s="39"/>
      <c r="N332"/>
      <c r="O332"/>
      <c r="P332"/>
      <c r="Q332"/>
      <c r="R332" s="84"/>
      <c r="S332"/>
      <c r="T332"/>
      <c r="U332"/>
      <c r="V332"/>
      <c r="W332" s="84"/>
      <c r="X332"/>
      <c r="Y332"/>
      <c r="Z332"/>
      <c r="AA332" s="85"/>
      <c r="AB332" s="84"/>
      <c r="AC332"/>
      <c r="AD332"/>
      <c r="AE332"/>
      <c r="AF332" s="85"/>
      <c r="AG332" s="84"/>
      <c r="AH332"/>
      <c r="AI332"/>
      <c r="AJ332"/>
      <c r="AK332" s="85"/>
      <c r="AL332" s="84"/>
      <c r="AM332"/>
      <c r="AN332"/>
      <c r="AO332"/>
      <c r="AP332" s="85"/>
      <c r="AQ332" s="84"/>
      <c r="AR332"/>
      <c r="AS332"/>
      <c r="AT332"/>
      <c r="AU332" s="85"/>
      <c r="AV332" s="84"/>
      <c r="AW332"/>
      <c r="AX332"/>
      <c r="AY332"/>
      <c r="AZ332" s="85"/>
      <c r="BA332" s="84"/>
      <c r="BB332"/>
      <c r="BC332"/>
      <c r="BD332"/>
      <c r="BE332" s="85"/>
      <c r="BF332" s="84"/>
      <c r="BG332"/>
      <c r="BH332"/>
      <c r="BI332"/>
      <c r="BJ332" s="85"/>
      <c r="BK332" s="84"/>
      <c r="BL332"/>
      <c r="BM332"/>
      <c r="BN332"/>
      <c r="BO332" s="85"/>
      <c r="BP332"/>
      <c r="BQ332"/>
      <c r="BR332"/>
      <c r="BS332"/>
      <c r="BT332"/>
      <c r="BU332"/>
      <c r="BV332"/>
      <c r="BW332"/>
      <c r="BX332"/>
      <c r="BY332"/>
      <c r="BZ332"/>
      <c r="CA332"/>
      <c r="CB332"/>
      <c r="CC332"/>
      <c r="CD332"/>
      <c r="CE332"/>
      <c r="CF332"/>
      <c r="CG332"/>
      <c r="CH332"/>
      <c r="CI332"/>
    </row>
    <row r="333" spans="1:87" s="68" customFormat="1" hidden="1" x14ac:dyDescent="0.2">
      <c r="A333"/>
      <c r="B333">
        <f t="shared" si="33"/>
        <v>0</v>
      </c>
      <c r="C333">
        <f t="shared" si="34"/>
        <v>0</v>
      </c>
      <c r="D333">
        <f t="shared" si="35"/>
        <v>0</v>
      </c>
      <c r="H333" s="39"/>
      <c r="I333"/>
      <c r="J333"/>
      <c r="K333"/>
      <c r="L333" s="40"/>
      <c r="M333" s="39"/>
      <c r="N333"/>
      <c r="O333"/>
      <c r="P333"/>
      <c r="Q333"/>
      <c r="R333" s="84"/>
      <c r="S333"/>
      <c r="T333"/>
      <c r="U333"/>
      <c r="V333"/>
      <c r="W333" s="84"/>
      <c r="X333"/>
      <c r="Y333"/>
      <c r="Z333"/>
      <c r="AA333" s="85"/>
      <c r="AB333" s="84"/>
      <c r="AC333"/>
      <c r="AD333"/>
      <c r="AE333"/>
      <c r="AF333" s="85"/>
      <c r="AG333" s="84"/>
      <c r="AH333"/>
      <c r="AI333"/>
      <c r="AJ333"/>
      <c r="AK333" s="85"/>
      <c r="AL333" s="84"/>
      <c r="AM333"/>
      <c r="AN333"/>
      <c r="AO333"/>
      <c r="AP333" s="85"/>
      <c r="AQ333" s="84"/>
      <c r="AR333"/>
      <c r="AS333"/>
      <c r="AT333"/>
      <c r="AU333" s="85"/>
      <c r="AV333" s="84"/>
      <c r="AW333"/>
      <c r="AX333"/>
      <c r="AY333"/>
      <c r="AZ333" s="85"/>
      <c r="BA333" s="84"/>
      <c r="BB333"/>
      <c r="BC333"/>
      <c r="BD333"/>
      <c r="BE333" s="85"/>
      <c r="BF333" s="84"/>
      <c r="BG333"/>
      <c r="BH333"/>
      <c r="BI333"/>
      <c r="BJ333" s="85"/>
      <c r="BK333" s="84"/>
      <c r="BL333"/>
      <c r="BM333"/>
      <c r="BN333"/>
      <c r="BO333" s="85"/>
      <c r="BP333"/>
      <c r="BQ333"/>
      <c r="BR333"/>
      <c r="BS333"/>
      <c r="BT333"/>
      <c r="BU333"/>
      <c r="BV333"/>
      <c r="BW333"/>
      <c r="BX333"/>
      <c r="BY333"/>
      <c r="BZ333"/>
      <c r="CA333"/>
      <c r="CB333"/>
      <c r="CC333"/>
      <c r="CD333"/>
      <c r="CE333"/>
      <c r="CF333"/>
      <c r="CG333"/>
      <c r="CH333"/>
      <c r="CI333"/>
    </row>
    <row r="334" spans="1:87" s="68" customFormat="1" hidden="1" x14ac:dyDescent="0.2">
      <c r="A334"/>
      <c r="B334">
        <f t="shared" si="33"/>
        <v>0</v>
      </c>
      <c r="C334">
        <f t="shared" si="34"/>
        <v>0</v>
      </c>
      <c r="D334">
        <f t="shared" si="35"/>
        <v>0</v>
      </c>
      <c r="H334" s="39"/>
      <c r="I334"/>
      <c r="J334"/>
      <c r="K334"/>
      <c r="L334" s="40"/>
      <c r="M334" s="39"/>
      <c r="N334"/>
      <c r="O334"/>
      <c r="P334"/>
      <c r="Q334"/>
      <c r="R334" s="84"/>
      <c r="S334"/>
      <c r="T334"/>
      <c r="U334"/>
      <c r="V334"/>
      <c r="W334" s="84"/>
      <c r="X334"/>
      <c r="Y334"/>
      <c r="Z334"/>
      <c r="AA334" s="85"/>
      <c r="AB334" s="84"/>
      <c r="AC334"/>
      <c r="AD334"/>
      <c r="AE334"/>
      <c r="AF334" s="85"/>
      <c r="AG334" s="84"/>
      <c r="AH334"/>
      <c r="AI334"/>
      <c r="AJ334"/>
      <c r="AK334" s="85"/>
      <c r="AL334" s="84"/>
      <c r="AM334"/>
      <c r="AN334"/>
      <c r="AO334"/>
      <c r="AP334" s="85"/>
      <c r="AQ334" s="84"/>
      <c r="AR334"/>
      <c r="AS334"/>
      <c r="AT334"/>
      <c r="AU334" s="85"/>
      <c r="AV334" s="84"/>
      <c r="AW334"/>
      <c r="AX334"/>
      <c r="AY334"/>
      <c r="AZ334" s="85"/>
      <c r="BA334" s="84"/>
      <c r="BB334"/>
      <c r="BC334"/>
      <c r="BD334"/>
      <c r="BE334" s="85"/>
      <c r="BF334" s="84"/>
      <c r="BG334"/>
      <c r="BH334"/>
      <c r="BI334"/>
      <c r="BJ334" s="85"/>
      <c r="BK334" s="84"/>
      <c r="BL334"/>
      <c r="BM334"/>
      <c r="BN334"/>
      <c r="BO334" s="85"/>
      <c r="BP334"/>
      <c r="BQ334"/>
      <c r="BR334"/>
      <c r="BS334"/>
      <c r="BT334"/>
      <c r="BU334"/>
      <c r="BV334"/>
      <c r="BW334"/>
      <c r="BX334"/>
      <c r="BY334"/>
      <c r="BZ334"/>
      <c r="CA334"/>
      <c r="CB334"/>
      <c r="CC334"/>
      <c r="CD334"/>
      <c r="CE334"/>
      <c r="CF334"/>
      <c r="CG334"/>
      <c r="CH334"/>
      <c r="CI334"/>
    </row>
    <row r="335" spans="1:87" s="68" customFormat="1" hidden="1" x14ac:dyDescent="0.2">
      <c r="A335"/>
      <c r="B335">
        <f t="shared" si="33"/>
        <v>0</v>
      </c>
      <c r="C335">
        <f t="shared" si="34"/>
        <v>0</v>
      </c>
      <c r="D335">
        <f t="shared" si="35"/>
        <v>0</v>
      </c>
      <c r="H335" s="39"/>
      <c r="I335"/>
      <c r="J335"/>
      <c r="K335"/>
      <c r="L335" s="40"/>
      <c r="M335" s="39"/>
      <c r="N335"/>
      <c r="O335"/>
      <c r="P335"/>
      <c r="Q335"/>
      <c r="R335" s="84"/>
      <c r="S335"/>
      <c r="T335"/>
      <c r="U335"/>
      <c r="V335"/>
      <c r="W335" s="84"/>
      <c r="X335"/>
      <c r="Y335"/>
      <c r="Z335"/>
      <c r="AA335" s="85"/>
      <c r="AB335" s="84"/>
      <c r="AC335"/>
      <c r="AD335"/>
      <c r="AE335"/>
      <c r="AF335" s="85"/>
      <c r="AG335" s="84"/>
      <c r="AH335"/>
      <c r="AI335"/>
      <c r="AJ335"/>
      <c r="AK335" s="85"/>
      <c r="AL335" s="84"/>
      <c r="AM335"/>
      <c r="AN335"/>
      <c r="AO335"/>
      <c r="AP335" s="85"/>
      <c r="AQ335" s="84"/>
      <c r="AR335"/>
      <c r="AS335"/>
      <c r="AT335"/>
      <c r="AU335" s="85"/>
      <c r="AV335" s="84"/>
      <c r="AW335"/>
      <c r="AX335"/>
      <c r="AY335"/>
      <c r="AZ335" s="85"/>
      <c r="BA335" s="84"/>
      <c r="BB335"/>
      <c r="BC335"/>
      <c r="BD335"/>
      <c r="BE335" s="85"/>
      <c r="BF335" s="84"/>
      <c r="BG335"/>
      <c r="BH335"/>
      <c r="BI335"/>
      <c r="BJ335" s="85"/>
      <c r="BK335" s="84"/>
      <c r="BL335"/>
      <c r="BM335"/>
      <c r="BN335"/>
      <c r="BO335" s="85"/>
      <c r="BP335"/>
      <c r="BQ335"/>
      <c r="BR335"/>
      <c r="BS335"/>
      <c r="BT335"/>
      <c r="BU335"/>
      <c r="BV335"/>
      <c r="BW335"/>
      <c r="BX335"/>
      <c r="BY335"/>
      <c r="BZ335"/>
      <c r="CA335"/>
      <c r="CB335"/>
      <c r="CC335"/>
      <c r="CD335"/>
      <c r="CE335"/>
      <c r="CF335"/>
      <c r="CG335"/>
      <c r="CH335"/>
      <c r="CI335"/>
    </row>
    <row r="336" spans="1:87" s="68" customFormat="1" hidden="1" x14ac:dyDescent="0.2">
      <c r="A336"/>
      <c r="B336">
        <f t="shared" si="33"/>
        <v>0</v>
      </c>
      <c r="C336">
        <f t="shared" si="34"/>
        <v>0</v>
      </c>
      <c r="D336">
        <f t="shared" si="35"/>
        <v>0</v>
      </c>
      <c r="H336" s="39"/>
      <c r="I336"/>
      <c r="J336"/>
      <c r="K336"/>
      <c r="L336" s="40"/>
      <c r="M336" s="39"/>
      <c r="N336"/>
      <c r="O336"/>
      <c r="P336"/>
      <c r="Q336"/>
      <c r="R336" s="84"/>
      <c r="S336"/>
      <c r="T336"/>
      <c r="U336"/>
      <c r="V336"/>
      <c r="W336" s="84"/>
      <c r="X336"/>
      <c r="Y336"/>
      <c r="Z336"/>
      <c r="AA336" s="85"/>
      <c r="AB336" s="84"/>
      <c r="AC336"/>
      <c r="AD336"/>
      <c r="AE336"/>
      <c r="AF336" s="85"/>
      <c r="AG336" s="84"/>
      <c r="AH336"/>
      <c r="AI336"/>
      <c r="AJ336"/>
      <c r="AK336" s="85"/>
      <c r="AL336" s="84"/>
      <c r="AM336"/>
      <c r="AN336"/>
      <c r="AO336"/>
      <c r="AP336" s="85"/>
      <c r="AQ336" s="84"/>
      <c r="AR336"/>
      <c r="AS336"/>
      <c r="AT336"/>
      <c r="AU336" s="85"/>
      <c r="AV336" s="84"/>
      <c r="AW336"/>
      <c r="AX336"/>
      <c r="AY336"/>
      <c r="AZ336" s="85"/>
      <c r="BA336" s="84"/>
      <c r="BB336"/>
      <c r="BC336"/>
      <c r="BD336"/>
      <c r="BE336" s="85"/>
      <c r="BF336" s="84"/>
      <c r="BG336"/>
      <c r="BH336"/>
      <c r="BI336"/>
      <c r="BJ336" s="85"/>
      <c r="BK336" s="84"/>
      <c r="BL336"/>
      <c r="BM336"/>
      <c r="BN336"/>
      <c r="BO336" s="85"/>
      <c r="BP336"/>
      <c r="BQ336"/>
      <c r="BR336"/>
      <c r="BS336"/>
      <c r="BT336"/>
      <c r="BU336"/>
      <c r="BV336"/>
      <c r="BW336"/>
      <c r="BX336"/>
      <c r="BY336"/>
      <c r="BZ336"/>
      <c r="CA336"/>
      <c r="CB336"/>
      <c r="CC336"/>
      <c r="CD336"/>
      <c r="CE336"/>
      <c r="CF336"/>
      <c r="CG336"/>
      <c r="CH336"/>
      <c r="CI336"/>
    </row>
    <row r="337" spans="1:87" s="68" customFormat="1" hidden="1" x14ac:dyDescent="0.2">
      <c r="A337"/>
      <c r="B337">
        <f t="shared" si="33"/>
        <v>0</v>
      </c>
      <c r="C337">
        <f t="shared" si="34"/>
        <v>0</v>
      </c>
      <c r="D337">
        <f t="shared" si="35"/>
        <v>0</v>
      </c>
      <c r="H337" s="39"/>
      <c r="I337"/>
      <c r="J337"/>
      <c r="K337"/>
      <c r="L337" s="40"/>
      <c r="M337" s="39"/>
      <c r="N337"/>
      <c r="O337"/>
      <c r="P337"/>
      <c r="Q337"/>
      <c r="R337" s="84"/>
      <c r="S337"/>
      <c r="T337"/>
      <c r="U337"/>
      <c r="V337"/>
      <c r="W337" s="84"/>
      <c r="X337"/>
      <c r="Y337"/>
      <c r="Z337"/>
      <c r="AA337" s="85"/>
      <c r="AB337" s="84"/>
      <c r="AC337"/>
      <c r="AD337"/>
      <c r="AE337"/>
      <c r="AF337" s="85"/>
      <c r="AG337" s="84"/>
      <c r="AH337"/>
      <c r="AI337"/>
      <c r="AJ337"/>
      <c r="AK337" s="85"/>
      <c r="AL337" s="84"/>
      <c r="AM337"/>
      <c r="AN337"/>
      <c r="AO337"/>
      <c r="AP337" s="85"/>
      <c r="AQ337" s="84"/>
      <c r="AR337"/>
      <c r="AS337"/>
      <c r="AT337"/>
      <c r="AU337" s="85"/>
      <c r="AV337" s="84"/>
      <c r="AW337"/>
      <c r="AX337"/>
      <c r="AY337"/>
      <c r="AZ337" s="85"/>
      <c r="BA337" s="84"/>
      <c r="BB337"/>
      <c r="BC337"/>
      <c r="BD337"/>
      <c r="BE337" s="85"/>
      <c r="BF337" s="84"/>
      <c r="BG337"/>
      <c r="BH337"/>
      <c r="BI337"/>
      <c r="BJ337" s="85"/>
      <c r="BK337" s="84"/>
      <c r="BL337"/>
      <c r="BM337"/>
      <c r="BN337"/>
      <c r="BO337" s="85"/>
      <c r="BP337"/>
      <c r="BQ337"/>
      <c r="BR337"/>
      <c r="BS337"/>
      <c r="BT337"/>
      <c r="BU337"/>
      <c r="BV337"/>
      <c r="BW337"/>
      <c r="BX337"/>
      <c r="BY337"/>
      <c r="BZ337"/>
      <c r="CA337"/>
      <c r="CB337"/>
      <c r="CC337"/>
      <c r="CD337"/>
      <c r="CE337"/>
      <c r="CF337"/>
      <c r="CG337"/>
      <c r="CH337"/>
      <c r="CI337"/>
    </row>
    <row r="338" spans="1:87" s="68" customFormat="1" hidden="1" x14ac:dyDescent="0.2">
      <c r="A338"/>
      <c r="B338">
        <f t="shared" si="33"/>
        <v>0</v>
      </c>
      <c r="C338">
        <f t="shared" si="34"/>
        <v>0</v>
      </c>
      <c r="D338">
        <f t="shared" si="35"/>
        <v>0</v>
      </c>
      <c r="H338" s="39"/>
      <c r="I338"/>
      <c r="J338"/>
      <c r="K338"/>
      <c r="L338" s="40"/>
      <c r="M338" s="39"/>
      <c r="N338"/>
      <c r="O338"/>
      <c r="P338"/>
      <c r="Q338"/>
      <c r="R338" s="84"/>
      <c r="S338"/>
      <c r="T338"/>
      <c r="U338"/>
      <c r="V338"/>
      <c r="W338" s="84"/>
      <c r="X338"/>
      <c r="Y338"/>
      <c r="Z338"/>
      <c r="AA338" s="85"/>
      <c r="AB338" s="84"/>
      <c r="AC338"/>
      <c r="AD338"/>
      <c r="AE338"/>
      <c r="AF338" s="85"/>
      <c r="AG338" s="84"/>
      <c r="AH338"/>
      <c r="AI338"/>
      <c r="AJ338"/>
      <c r="AK338" s="85"/>
      <c r="AL338" s="84"/>
      <c r="AM338"/>
      <c r="AN338"/>
      <c r="AO338"/>
      <c r="AP338" s="85"/>
      <c r="AQ338" s="84"/>
      <c r="AR338"/>
      <c r="AS338"/>
      <c r="AT338"/>
      <c r="AU338" s="85"/>
      <c r="AV338" s="84"/>
      <c r="AW338"/>
      <c r="AX338"/>
      <c r="AY338"/>
      <c r="AZ338" s="85"/>
      <c r="BA338" s="84"/>
      <c r="BB338"/>
      <c r="BC338"/>
      <c r="BD338"/>
      <c r="BE338" s="85"/>
      <c r="BF338" s="84"/>
      <c r="BG338"/>
      <c r="BH338"/>
      <c r="BI338"/>
      <c r="BJ338" s="85"/>
      <c r="BK338" s="84"/>
      <c r="BL338"/>
      <c r="BM338"/>
      <c r="BN338"/>
      <c r="BO338" s="85"/>
      <c r="BP338"/>
      <c r="BQ338"/>
      <c r="BR338"/>
      <c r="BS338"/>
      <c r="BT338"/>
      <c r="BU338"/>
      <c r="BV338"/>
      <c r="BW338"/>
      <c r="BX338"/>
      <c r="BY338"/>
      <c r="BZ338"/>
      <c r="CA338"/>
      <c r="CB338"/>
      <c r="CC338"/>
      <c r="CD338"/>
      <c r="CE338"/>
      <c r="CF338"/>
      <c r="CG338"/>
      <c r="CH338"/>
      <c r="CI338"/>
    </row>
    <row r="339" spans="1:87" s="68" customFormat="1" hidden="1" x14ac:dyDescent="0.2">
      <c r="A339"/>
      <c r="B339">
        <f t="shared" si="33"/>
        <v>0</v>
      </c>
      <c r="C339">
        <f t="shared" si="34"/>
        <v>0</v>
      </c>
      <c r="D339">
        <f t="shared" si="35"/>
        <v>0</v>
      </c>
      <c r="H339" s="39"/>
      <c r="I339"/>
      <c r="J339"/>
      <c r="K339"/>
      <c r="L339" s="40"/>
      <c r="M339" s="39"/>
      <c r="N339"/>
      <c r="O339"/>
      <c r="P339"/>
      <c r="Q339"/>
      <c r="R339" s="84"/>
      <c r="S339"/>
      <c r="T339"/>
      <c r="U339"/>
      <c r="V339"/>
      <c r="W339" s="84"/>
      <c r="X339"/>
      <c r="Y339"/>
      <c r="Z339"/>
      <c r="AA339" s="85"/>
      <c r="AB339" s="84"/>
      <c r="AC339"/>
      <c r="AD339"/>
      <c r="AE339"/>
      <c r="AF339" s="85"/>
      <c r="AG339" s="84"/>
      <c r="AH339"/>
      <c r="AI339"/>
      <c r="AJ339"/>
      <c r="AK339" s="85"/>
      <c r="AL339" s="84"/>
      <c r="AM339"/>
      <c r="AN339"/>
      <c r="AO339"/>
      <c r="AP339" s="85"/>
      <c r="AQ339" s="84"/>
      <c r="AR339"/>
      <c r="AS339"/>
      <c r="AT339"/>
      <c r="AU339" s="85"/>
      <c r="AV339" s="84"/>
      <c r="AW339"/>
      <c r="AX339"/>
      <c r="AY339"/>
      <c r="AZ339" s="85"/>
      <c r="BA339" s="84"/>
      <c r="BB339"/>
      <c r="BC339"/>
      <c r="BD339"/>
      <c r="BE339" s="85"/>
      <c r="BF339" s="84"/>
      <c r="BG339"/>
      <c r="BH339"/>
      <c r="BI339"/>
      <c r="BJ339" s="85"/>
      <c r="BK339" s="84"/>
      <c r="BL339"/>
      <c r="BM339"/>
      <c r="BN339"/>
      <c r="BO339" s="85"/>
      <c r="BP339"/>
      <c r="BQ339"/>
      <c r="BR339"/>
      <c r="BS339"/>
      <c r="BT339"/>
      <c r="BU339"/>
      <c r="BV339"/>
      <c r="BW339"/>
      <c r="BX339"/>
      <c r="BY339"/>
      <c r="BZ339"/>
      <c r="CA339"/>
      <c r="CB339"/>
      <c r="CC339"/>
      <c r="CD339"/>
      <c r="CE339"/>
      <c r="CF339"/>
      <c r="CG339"/>
      <c r="CH339"/>
      <c r="CI339"/>
    </row>
    <row r="340" spans="1:87" s="68" customFormat="1" hidden="1" x14ac:dyDescent="0.2">
      <c r="A340"/>
      <c r="B340">
        <f t="shared" si="33"/>
        <v>0</v>
      </c>
      <c r="C340">
        <f t="shared" si="34"/>
        <v>0</v>
      </c>
      <c r="D340">
        <f t="shared" si="35"/>
        <v>0</v>
      </c>
      <c r="H340" s="39"/>
      <c r="I340"/>
      <c r="J340"/>
      <c r="K340"/>
      <c r="L340" s="40"/>
      <c r="M340" s="39"/>
      <c r="N340"/>
      <c r="O340"/>
      <c r="P340"/>
      <c r="Q340"/>
      <c r="R340" s="84"/>
      <c r="S340"/>
      <c r="T340"/>
      <c r="U340"/>
      <c r="V340"/>
      <c r="W340" s="84"/>
      <c r="X340"/>
      <c r="Y340"/>
      <c r="Z340"/>
      <c r="AA340" s="85"/>
      <c r="AB340" s="84"/>
      <c r="AC340"/>
      <c r="AD340"/>
      <c r="AE340"/>
      <c r="AF340" s="85"/>
      <c r="AG340" s="84"/>
      <c r="AH340"/>
      <c r="AI340"/>
      <c r="AJ340"/>
      <c r="AK340" s="85"/>
      <c r="AL340" s="84"/>
      <c r="AM340"/>
      <c r="AN340"/>
      <c r="AO340"/>
      <c r="AP340" s="85"/>
      <c r="AQ340" s="84"/>
      <c r="AR340"/>
      <c r="AS340"/>
      <c r="AT340"/>
      <c r="AU340" s="85"/>
      <c r="AV340" s="84"/>
      <c r="AW340"/>
      <c r="AX340"/>
      <c r="AY340"/>
      <c r="AZ340" s="85"/>
      <c r="BA340" s="84"/>
      <c r="BB340"/>
      <c r="BC340"/>
      <c r="BD340"/>
      <c r="BE340" s="85"/>
      <c r="BF340" s="84"/>
      <c r="BG340"/>
      <c r="BH340"/>
      <c r="BI340"/>
      <c r="BJ340" s="85"/>
      <c r="BK340" s="84"/>
      <c r="BL340"/>
      <c r="BM340"/>
      <c r="BN340"/>
      <c r="BO340" s="85"/>
      <c r="BP340"/>
      <c r="BQ340"/>
      <c r="BR340"/>
      <c r="BS340"/>
      <c r="BT340"/>
      <c r="BU340"/>
      <c r="BV340"/>
      <c r="BW340"/>
      <c r="BX340"/>
      <c r="BY340"/>
      <c r="BZ340"/>
      <c r="CA340"/>
      <c r="CB340"/>
      <c r="CC340"/>
      <c r="CD340"/>
      <c r="CE340"/>
      <c r="CF340"/>
      <c r="CG340"/>
      <c r="CH340"/>
      <c r="CI340"/>
    </row>
    <row r="341" spans="1:87" s="68" customFormat="1" hidden="1" x14ac:dyDescent="0.2">
      <c r="A341"/>
      <c r="B341">
        <f t="shared" si="33"/>
        <v>0</v>
      </c>
      <c r="C341">
        <f t="shared" si="34"/>
        <v>0</v>
      </c>
      <c r="D341">
        <f t="shared" si="35"/>
        <v>0</v>
      </c>
      <c r="H341" s="39"/>
      <c r="I341"/>
      <c r="J341"/>
      <c r="K341"/>
      <c r="L341" s="40"/>
      <c r="M341" s="39"/>
      <c r="N341"/>
      <c r="O341"/>
      <c r="P341"/>
      <c r="Q341"/>
      <c r="R341" s="84"/>
      <c r="S341"/>
      <c r="T341"/>
      <c r="U341"/>
      <c r="V341"/>
      <c r="W341" s="84"/>
      <c r="X341"/>
      <c r="Y341"/>
      <c r="Z341"/>
      <c r="AA341" s="85"/>
      <c r="AB341" s="84"/>
      <c r="AC341"/>
      <c r="AD341"/>
      <c r="AE341"/>
      <c r="AF341" s="85"/>
      <c r="AG341" s="84"/>
      <c r="AH341"/>
      <c r="AI341"/>
      <c r="AJ341"/>
      <c r="AK341" s="85"/>
      <c r="AL341" s="84"/>
      <c r="AM341"/>
      <c r="AN341"/>
      <c r="AO341"/>
      <c r="AP341" s="85"/>
      <c r="AQ341" s="84"/>
      <c r="AR341"/>
      <c r="AS341"/>
      <c r="AT341"/>
      <c r="AU341" s="85"/>
      <c r="AV341" s="84"/>
      <c r="AW341"/>
      <c r="AX341"/>
      <c r="AY341"/>
      <c r="AZ341" s="85"/>
      <c r="BA341" s="84"/>
      <c r="BB341"/>
      <c r="BC341"/>
      <c r="BD341"/>
      <c r="BE341" s="85"/>
      <c r="BF341" s="84"/>
      <c r="BG341"/>
      <c r="BH341"/>
      <c r="BI341"/>
      <c r="BJ341" s="85"/>
      <c r="BK341" s="84"/>
      <c r="BL341"/>
      <c r="BM341"/>
      <c r="BN341"/>
      <c r="BO341" s="85"/>
      <c r="BP341"/>
      <c r="BQ341"/>
      <c r="BR341"/>
      <c r="BS341"/>
      <c r="BT341"/>
      <c r="BU341"/>
      <c r="BV341"/>
      <c r="BW341"/>
      <c r="BX341"/>
      <c r="BY341"/>
      <c r="BZ341"/>
      <c r="CA341"/>
      <c r="CB341"/>
      <c r="CC341"/>
      <c r="CD341"/>
      <c r="CE341"/>
      <c r="CF341"/>
      <c r="CG341"/>
      <c r="CH341"/>
      <c r="CI341"/>
    </row>
    <row r="342" spans="1:87" s="68" customFormat="1" hidden="1" x14ac:dyDescent="0.2">
      <c r="A342"/>
      <c r="B342">
        <f t="shared" si="33"/>
        <v>0</v>
      </c>
      <c r="C342">
        <f t="shared" si="34"/>
        <v>0</v>
      </c>
      <c r="D342">
        <f t="shared" si="35"/>
        <v>0</v>
      </c>
      <c r="H342" s="39"/>
      <c r="I342"/>
      <c r="J342"/>
      <c r="K342"/>
      <c r="L342" s="40"/>
      <c r="M342" s="39"/>
      <c r="N342"/>
      <c r="O342"/>
      <c r="P342"/>
      <c r="Q342"/>
      <c r="R342" s="84"/>
      <c r="S342"/>
      <c r="T342"/>
      <c r="U342"/>
      <c r="V342"/>
      <c r="W342" s="84"/>
      <c r="X342"/>
      <c r="Y342"/>
      <c r="Z342"/>
      <c r="AA342" s="85"/>
      <c r="AB342" s="84"/>
      <c r="AC342"/>
      <c r="AD342"/>
      <c r="AE342"/>
      <c r="AF342" s="85"/>
      <c r="AG342" s="84"/>
      <c r="AH342"/>
      <c r="AI342"/>
      <c r="AJ342"/>
      <c r="AK342" s="85"/>
      <c r="AL342" s="84"/>
      <c r="AM342"/>
      <c r="AN342"/>
      <c r="AO342"/>
      <c r="AP342" s="85"/>
      <c r="AQ342" s="84"/>
      <c r="AR342"/>
      <c r="AS342"/>
      <c r="AT342"/>
      <c r="AU342" s="85"/>
      <c r="AV342" s="84"/>
      <c r="AW342"/>
      <c r="AX342"/>
      <c r="AY342"/>
      <c r="AZ342" s="85"/>
      <c r="BA342" s="84"/>
      <c r="BB342"/>
      <c r="BC342"/>
      <c r="BD342"/>
      <c r="BE342" s="85"/>
      <c r="BF342" s="84"/>
      <c r="BG342"/>
      <c r="BH342"/>
      <c r="BI342"/>
      <c r="BJ342" s="85"/>
      <c r="BK342" s="84"/>
      <c r="BL342"/>
      <c r="BM342"/>
      <c r="BN342"/>
      <c r="BO342" s="85"/>
      <c r="BP342"/>
      <c r="BQ342"/>
      <c r="BR342"/>
      <c r="BS342"/>
      <c r="BT342"/>
      <c r="BU342"/>
      <c r="BV342"/>
      <c r="BW342"/>
      <c r="BX342"/>
      <c r="BY342"/>
      <c r="BZ342"/>
      <c r="CA342"/>
      <c r="CB342"/>
      <c r="CC342"/>
      <c r="CD342"/>
      <c r="CE342"/>
      <c r="CF342"/>
      <c r="CG342"/>
      <c r="CH342"/>
      <c r="CI342"/>
    </row>
    <row r="343" spans="1:87" s="68" customFormat="1" hidden="1" x14ac:dyDescent="0.2">
      <c r="A343"/>
      <c r="B343">
        <f t="shared" si="33"/>
        <v>0</v>
      </c>
      <c r="C343">
        <f t="shared" si="34"/>
        <v>0</v>
      </c>
      <c r="D343">
        <f t="shared" si="35"/>
        <v>0</v>
      </c>
      <c r="H343" s="39"/>
      <c r="I343"/>
      <c r="J343"/>
      <c r="K343"/>
      <c r="L343" s="40"/>
      <c r="M343" s="39"/>
      <c r="N343"/>
      <c r="O343"/>
      <c r="P343"/>
      <c r="Q343"/>
      <c r="R343" s="84"/>
      <c r="S343"/>
      <c r="T343"/>
      <c r="U343"/>
      <c r="V343"/>
      <c r="W343" s="84"/>
      <c r="X343"/>
      <c r="Y343"/>
      <c r="Z343"/>
      <c r="AA343" s="85"/>
      <c r="AB343" s="84"/>
      <c r="AC343"/>
      <c r="AD343"/>
      <c r="AE343"/>
      <c r="AF343" s="85"/>
      <c r="AG343" s="84"/>
      <c r="AH343"/>
      <c r="AI343"/>
      <c r="AJ343"/>
      <c r="AK343" s="85"/>
      <c r="AL343" s="84"/>
      <c r="AM343"/>
      <c r="AN343"/>
      <c r="AO343"/>
      <c r="AP343" s="85"/>
      <c r="AQ343" s="84"/>
      <c r="AR343"/>
      <c r="AS343"/>
      <c r="AT343"/>
      <c r="AU343" s="85"/>
      <c r="AV343" s="84"/>
      <c r="AW343"/>
      <c r="AX343"/>
      <c r="AY343"/>
      <c r="AZ343" s="85"/>
      <c r="BA343" s="84"/>
      <c r="BB343"/>
      <c r="BC343"/>
      <c r="BD343"/>
      <c r="BE343" s="85"/>
      <c r="BF343" s="84"/>
      <c r="BG343"/>
      <c r="BH343"/>
      <c r="BI343"/>
      <c r="BJ343" s="85"/>
      <c r="BK343" s="84"/>
      <c r="BL343"/>
      <c r="BM343"/>
      <c r="BN343"/>
      <c r="BO343" s="85"/>
      <c r="BP343"/>
      <c r="BQ343"/>
      <c r="BR343"/>
      <c r="BS343"/>
      <c r="BT343"/>
      <c r="BU343"/>
      <c r="BV343"/>
      <c r="BW343"/>
      <c r="BX343"/>
      <c r="BY343"/>
      <c r="BZ343"/>
      <c r="CA343"/>
      <c r="CB343"/>
      <c r="CC343"/>
      <c r="CD343"/>
      <c r="CE343"/>
      <c r="CF343"/>
      <c r="CG343"/>
      <c r="CH343"/>
      <c r="CI343"/>
    </row>
    <row r="344" spans="1:87" s="68" customFormat="1" hidden="1" x14ac:dyDescent="0.2">
      <c r="A344"/>
      <c r="B344">
        <f t="shared" si="33"/>
        <v>0</v>
      </c>
      <c r="C344">
        <f t="shared" si="34"/>
        <v>0</v>
      </c>
      <c r="D344">
        <f t="shared" si="35"/>
        <v>0</v>
      </c>
      <c r="H344" s="39"/>
      <c r="I344"/>
      <c r="J344"/>
      <c r="K344"/>
      <c r="L344" s="40"/>
      <c r="M344" s="39"/>
      <c r="N344"/>
      <c r="O344"/>
      <c r="P344"/>
      <c r="Q344"/>
      <c r="R344" s="84"/>
      <c r="S344"/>
      <c r="T344"/>
      <c r="U344"/>
      <c r="V344"/>
      <c r="W344" s="84"/>
      <c r="X344"/>
      <c r="Y344"/>
      <c r="Z344"/>
      <c r="AA344" s="85"/>
      <c r="AB344" s="84"/>
      <c r="AC344"/>
      <c r="AD344"/>
      <c r="AE344"/>
      <c r="AF344" s="85"/>
      <c r="AG344" s="84"/>
      <c r="AH344"/>
      <c r="AI344"/>
      <c r="AJ344"/>
      <c r="AK344" s="85"/>
      <c r="AL344" s="84"/>
      <c r="AM344"/>
      <c r="AN344"/>
      <c r="AO344"/>
      <c r="AP344" s="85"/>
      <c r="AQ344" s="84"/>
      <c r="AR344"/>
      <c r="AS344"/>
      <c r="AT344"/>
      <c r="AU344" s="85"/>
      <c r="AV344" s="84"/>
      <c r="AW344"/>
      <c r="AX344"/>
      <c r="AY344"/>
      <c r="AZ344" s="85"/>
      <c r="BA344" s="84"/>
      <c r="BB344"/>
      <c r="BC344"/>
      <c r="BD344"/>
      <c r="BE344" s="85"/>
      <c r="BF344" s="84"/>
      <c r="BG344"/>
      <c r="BH344"/>
      <c r="BI344"/>
      <c r="BJ344" s="85"/>
      <c r="BK344" s="84"/>
      <c r="BL344"/>
      <c r="BM344"/>
      <c r="BN344"/>
      <c r="BO344" s="85"/>
      <c r="BP344"/>
      <c r="BQ344"/>
      <c r="BR344"/>
      <c r="BS344"/>
      <c r="BT344"/>
      <c r="BU344"/>
      <c r="BV344"/>
      <c r="BW344"/>
      <c r="BX344"/>
      <c r="BY344"/>
      <c r="BZ344"/>
      <c r="CA344"/>
      <c r="CB344"/>
      <c r="CC344"/>
      <c r="CD344"/>
      <c r="CE344"/>
      <c r="CF344"/>
      <c r="CG344"/>
      <c r="CH344"/>
      <c r="CI344"/>
    </row>
    <row r="345" spans="1:87" s="68" customFormat="1" hidden="1" x14ac:dyDescent="0.2">
      <c r="A345"/>
      <c r="B345">
        <f t="shared" si="33"/>
        <v>0</v>
      </c>
      <c r="C345">
        <f t="shared" si="34"/>
        <v>0</v>
      </c>
      <c r="D345">
        <f t="shared" si="35"/>
        <v>0</v>
      </c>
      <c r="H345" s="39"/>
      <c r="I345"/>
      <c r="J345"/>
      <c r="K345"/>
      <c r="L345" s="40"/>
      <c r="M345" s="39"/>
      <c r="N345"/>
      <c r="O345"/>
      <c r="P345"/>
      <c r="Q345"/>
      <c r="R345" s="84"/>
      <c r="S345"/>
      <c r="T345"/>
      <c r="U345"/>
      <c r="V345"/>
      <c r="W345" s="84"/>
      <c r="X345"/>
      <c r="Y345"/>
      <c r="Z345"/>
      <c r="AA345" s="85"/>
      <c r="AB345" s="84"/>
      <c r="AC345"/>
      <c r="AD345"/>
      <c r="AE345"/>
      <c r="AF345" s="85"/>
      <c r="AG345" s="84"/>
      <c r="AH345"/>
      <c r="AI345"/>
      <c r="AJ345"/>
      <c r="AK345" s="85"/>
      <c r="AL345" s="84"/>
      <c r="AM345"/>
      <c r="AN345"/>
      <c r="AO345"/>
      <c r="AP345" s="85"/>
      <c r="AQ345" s="84"/>
      <c r="AR345"/>
      <c r="AS345"/>
      <c r="AT345"/>
      <c r="AU345" s="85"/>
      <c r="AV345" s="84"/>
      <c r="AW345"/>
      <c r="AX345"/>
      <c r="AY345"/>
      <c r="AZ345" s="85"/>
      <c r="BA345" s="84"/>
      <c r="BB345"/>
      <c r="BC345"/>
      <c r="BD345"/>
      <c r="BE345" s="85"/>
      <c r="BF345" s="84"/>
      <c r="BG345"/>
      <c r="BH345"/>
      <c r="BI345"/>
      <c r="BJ345" s="85"/>
      <c r="BK345" s="84"/>
      <c r="BL345"/>
      <c r="BM345"/>
      <c r="BN345"/>
      <c r="BO345" s="85"/>
      <c r="BP345"/>
      <c r="BQ345"/>
      <c r="BR345"/>
      <c r="BS345"/>
      <c r="BT345"/>
      <c r="BU345"/>
      <c r="BV345"/>
      <c r="BW345"/>
      <c r="BX345"/>
      <c r="BY345"/>
      <c r="BZ345"/>
      <c r="CA345"/>
      <c r="CB345"/>
      <c r="CC345"/>
      <c r="CD345"/>
      <c r="CE345"/>
      <c r="CF345"/>
      <c r="CG345"/>
      <c r="CH345"/>
      <c r="CI345"/>
    </row>
    <row r="346" spans="1:87" s="68" customFormat="1" hidden="1" x14ac:dyDescent="0.2">
      <c r="A346"/>
      <c r="B346">
        <f t="shared" si="33"/>
        <v>0</v>
      </c>
      <c r="C346">
        <f t="shared" si="34"/>
        <v>0</v>
      </c>
      <c r="D346">
        <f t="shared" si="35"/>
        <v>0</v>
      </c>
      <c r="H346" s="39"/>
      <c r="I346"/>
      <c r="J346"/>
      <c r="K346"/>
      <c r="L346" s="40"/>
      <c r="M346" s="39"/>
      <c r="N346"/>
      <c r="O346"/>
      <c r="P346"/>
      <c r="Q346"/>
      <c r="R346" s="84"/>
      <c r="S346"/>
      <c r="T346"/>
      <c r="U346"/>
      <c r="V346"/>
      <c r="W346" s="84"/>
      <c r="X346"/>
      <c r="Y346"/>
      <c r="Z346"/>
      <c r="AA346" s="85"/>
      <c r="AB346" s="84"/>
      <c r="AC346"/>
      <c r="AD346"/>
      <c r="AE346"/>
      <c r="AF346" s="85"/>
      <c r="AG346" s="84"/>
      <c r="AH346"/>
      <c r="AI346"/>
      <c r="AJ346"/>
      <c r="AK346" s="85"/>
      <c r="AL346" s="84"/>
      <c r="AM346"/>
      <c r="AN346"/>
      <c r="AO346"/>
      <c r="AP346" s="85"/>
      <c r="AQ346" s="84"/>
      <c r="AR346"/>
      <c r="AS346"/>
      <c r="AT346"/>
      <c r="AU346" s="85"/>
      <c r="AV346" s="84"/>
      <c r="AW346"/>
      <c r="AX346"/>
      <c r="AY346"/>
      <c r="AZ346" s="85"/>
      <c r="BA346" s="84"/>
      <c r="BB346"/>
      <c r="BC346"/>
      <c r="BD346"/>
      <c r="BE346" s="85"/>
      <c r="BF346" s="84"/>
      <c r="BG346"/>
      <c r="BH346"/>
      <c r="BI346"/>
      <c r="BJ346" s="85"/>
      <c r="BK346" s="84"/>
      <c r="BL346"/>
      <c r="BM346"/>
      <c r="BN346"/>
      <c r="BO346" s="85"/>
      <c r="BP346"/>
      <c r="BQ346"/>
      <c r="BR346"/>
      <c r="BS346"/>
      <c r="BT346"/>
      <c r="BU346"/>
      <c r="BV346"/>
      <c r="BW346"/>
      <c r="BX346"/>
      <c r="BY346"/>
      <c r="BZ346"/>
      <c r="CA346"/>
      <c r="CB346"/>
      <c r="CC346"/>
      <c r="CD346"/>
      <c r="CE346"/>
      <c r="CF346"/>
      <c r="CG346"/>
      <c r="CH346"/>
      <c r="CI346"/>
    </row>
    <row r="347" spans="1:87" s="68" customFormat="1" hidden="1" x14ac:dyDescent="0.2">
      <c r="A347"/>
      <c r="B347">
        <f t="shared" si="33"/>
        <v>0</v>
      </c>
      <c r="C347">
        <f t="shared" si="34"/>
        <v>0</v>
      </c>
      <c r="D347">
        <f t="shared" si="35"/>
        <v>0</v>
      </c>
      <c r="H347" s="39"/>
      <c r="I347"/>
      <c r="J347"/>
      <c r="K347"/>
      <c r="L347" s="40"/>
      <c r="M347" s="39"/>
      <c r="N347"/>
      <c r="O347"/>
      <c r="P347"/>
      <c r="Q347"/>
      <c r="R347" s="84"/>
      <c r="S347"/>
      <c r="T347"/>
      <c r="U347"/>
      <c r="V347"/>
      <c r="W347" s="84"/>
      <c r="X347"/>
      <c r="Y347"/>
      <c r="Z347"/>
      <c r="AA347" s="85"/>
      <c r="AB347" s="84"/>
      <c r="AC347"/>
      <c r="AD347"/>
      <c r="AE347"/>
      <c r="AF347" s="85"/>
      <c r="AG347" s="84"/>
      <c r="AH347"/>
      <c r="AI347"/>
      <c r="AJ347"/>
      <c r="AK347" s="85"/>
      <c r="AL347" s="84"/>
      <c r="AM347"/>
      <c r="AN347"/>
      <c r="AO347"/>
      <c r="AP347" s="85"/>
      <c r="AQ347" s="84"/>
      <c r="AR347"/>
      <c r="AS347"/>
      <c r="AT347"/>
      <c r="AU347" s="85"/>
      <c r="AV347" s="84"/>
      <c r="AW347"/>
      <c r="AX347"/>
      <c r="AY347"/>
      <c r="AZ347" s="85"/>
      <c r="BA347" s="84"/>
      <c r="BB347"/>
      <c r="BC347"/>
      <c r="BD347"/>
      <c r="BE347" s="85"/>
      <c r="BF347" s="84"/>
      <c r="BG347"/>
      <c r="BH347"/>
      <c r="BI347"/>
      <c r="BJ347" s="85"/>
      <c r="BK347" s="84"/>
      <c r="BL347"/>
      <c r="BM347"/>
      <c r="BN347"/>
      <c r="BO347" s="85"/>
      <c r="BP347"/>
      <c r="BQ347"/>
      <c r="BR347"/>
      <c r="BS347"/>
      <c r="BT347"/>
      <c r="BU347"/>
      <c r="BV347"/>
      <c r="BW347"/>
      <c r="BX347"/>
      <c r="BY347"/>
      <c r="BZ347"/>
      <c r="CA347"/>
      <c r="CB347"/>
      <c r="CC347"/>
      <c r="CD347"/>
      <c r="CE347"/>
      <c r="CF347"/>
      <c r="CG347"/>
      <c r="CH347"/>
      <c r="CI347"/>
    </row>
    <row r="348" spans="1:87" s="68" customFormat="1" hidden="1" x14ac:dyDescent="0.2">
      <c r="A348"/>
      <c r="B348">
        <f t="shared" si="33"/>
        <v>0</v>
      </c>
      <c r="C348">
        <f t="shared" si="34"/>
        <v>0</v>
      </c>
      <c r="D348">
        <f t="shared" si="35"/>
        <v>0</v>
      </c>
      <c r="H348" s="39"/>
      <c r="I348"/>
      <c r="J348"/>
      <c r="K348"/>
      <c r="L348" s="40"/>
      <c r="M348" s="39"/>
      <c r="N348"/>
      <c r="O348"/>
      <c r="P348"/>
      <c r="Q348"/>
      <c r="R348" s="84"/>
      <c r="S348"/>
      <c r="T348"/>
      <c r="U348"/>
      <c r="V348"/>
      <c r="W348" s="84"/>
      <c r="X348"/>
      <c r="Y348"/>
      <c r="Z348"/>
      <c r="AA348" s="85"/>
      <c r="AB348" s="84"/>
      <c r="AC348"/>
      <c r="AD348"/>
      <c r="AE348"/>
      <c r="AF348" s="85"/>
      <c r="AG348" s="84"/>
      <c r="AH348"/>
      <c r="AI348"/>
      <c r="AJ348"/>
      <c r="AK348" s="85"/>
      <c r="AL348" s="84"/>
      <c r="AM348"/>
      <c r="AN348"/>
      <c r="AO348"/>
      <c r="AP348" s="85"/>
      <c r="AQ348" s="84"/>
      <c r="AR348"/>
      <c r="AS348"/>
      <c r="AT348"/>
      <c r="AU348" s="85"/>
      <c r="AV348" s="84"/>
      <c r="AW348"/>
      <c r="AX348"/>
      <c r="AY348"/>
      <c r="AZ348" s="85"/>
      <c r="BA348" s="84"/>
      <c r="BB348"/>
      <c r="BC348"/>
      <c r="BD348"/>
      <c r="BE348" s="85"/>
      <c r="BF348" s="84"/>
      <c r="BG348"/>
      <c r="BH348"/>
      <c r="BI348"/>
      <c r="BJ348" s="85"/>
      <c r="BK348" s="84"/>
      <c r="BL348"/>
      <c r="BM348"/>
      <c r="BN348"/>
      <c r="BO348" s="85"/>
      <c r="BP348"/>
      <c r="BQ348"/>
      <c r="BR348"/>
      <c r="BS348"/>
      <c r="BT348"/>
      <c r="BU348"/>
      <c r="BV348"/>
      <c r="BW348"/>
      <c r="BX348"/>
      <c r="BY348"/>
      <c r="BZ348"/>
      <c r="CA348"/>
      <c r="CB348"/>
      <c r="CC348"/>
      <c r="CD348"/>
      <c r="CE348"/>
      <c r="CF348"/>
      <c r="CG348"/>
      <c r="CH348"/>
      <c r="CI348"/>
    </row>
    <row r="349" spans="1:87" s="68" customFormat="1" hidden="1" x14ac:dyDescent="0.2">
      <c r="A349"/>
      <c r="B349">
        <f t="shared" si="33"/>
        <v>0</v>
      </c>
      <c r="C349">
        <f t="shared" si="34"/>
        <v>0</v>
      </c>
      <c r="D349">
        <f t="shared" si="35"/>
        <v>0</v>
      </c>
      <c r="H349" s="39"/>
      <c r="I349"/>
      <c r="J349"/>
      <c r="K349"/>
      <c r="L349" s="40"/>
      <c r="M349" s="39"/>
      <c r="N349"/>
      <c r="O349"/>
      <c r="P349"/>
      <c r="Q349"/>
      <c r="R349" s="84"/>
      <c r="S349"/>
      <c r="T349"/>
      <c r="U349"/>
      <c r="V349"/>
      <c r="W349" s="84"/>
      <c r="X349"/>
      <c r="Y349"/>
      <c r="Z349"/>
      <c r="AA349" s="85"/>
      <c r="AB349" s="84"/>
      <c r="AC349"/>
      <c r="AD349"/>
      <c r="AE349"/>
      <c r="AF349" s="85"/>
      <c r="AG349" s="84"/>
      <c r="AH349"/>
      <c r="AI349"/>
      <c r="AJ349"/>
      <c r="AK349" s="85"/>
      <c r="AL349" s="84"/>
      <c r="AM349"/>
      <c r="AN349"/>
      <c r="AO349"/>
      <c r="AP349" s="85"/>
      <c r="AQ349" s="84"/>
      <c r="AR349"/>
      <c r="AS349"/>
      <c r="AT349"/>
      <c r="AU349" s="85"/>
      <c r="AV349" s="84"/>
      <c r="AW349"/>
      <c r="AX349"/>
      <c r="AY349"/>
      <c r="AZ349" s="85"/>
      <c r="BA349" s="84"/>
      <c r="BB349"/>
      <c r="BC349"/>
      <c r="BD349"/>
      <c r="BE349" s="85"/>
      <c r="BF349" s="84"/>
      <c r="BG349"/>
      <c r="BH349"/>
      <c r="BI349"/>
      <c r="BJ349" s="85"/>
      <c r="BK349" s="84"/>
      <c r="BL349"/>
      <c r="BM349"/>
      <c r="BN349"/>
      <c r="BO349" s="85"/>
      <c r="BP349"/>
      <c r="BQ349"/>
      <c r="BR349"/>
      <c r="BS349"/>
      <c r="BT349"/>
      <c r="BU349"/>
      <c r="BV349"/>
      <c r="BW349"/>
      <c r="BX349"/>
      <c r="BY349"/>
      <c r="BZ349"/>
      <c r="CA349"/>
      <c r="CB349"/>
      <c r="CC349"/>
      <c r="CD349"/>
      <c r="CE349"/>
      <c r="CF349"/>
      <c r="CG349"/>
      <c r="CH349"/>
      <c r="CI349"/>
    </row>
    <row r="350" spans="1:87" s="68" customFormat="1" hidden="1" x14ac:dyDescent="0.2">
      <c r="A350"/>
      <c r="B350">
        <f t="shared" si="33"/>
        <v>0</v>
      </c>
      <c r="C350">
        <f t="shared" si="34"/>
        <v>0</v>
      </c>
      <c r="D350">
        <f t="shared" si="35"/>
        <v>0</v>
      </c>
      <c r="H350" s="39"/>
      <c r="I350"/>
      <c r="J350"/>
      <c r="K350"/>
      <c r="L350" s="40"/>
      <c r="M350" s="39"/>
      <c r="N350"/>
      <c r="O350"/>
      <c r="P350"/>
      <c r="Q350"/>
      <c r="R350" s="84"/>
      <c r="S350"/>
      <c r="T350"/>
      <c r="U350"/>
      <c r="V350"/>
      <c r="W350" s="84"/>
      <c r="X350"/>
      <c r="Y350"/>
      <c r="Z350"/>
      <c r="AA350" s="85"/>
      <c r="AB350" s="84"/>
      <c r="AC350"/>
      <c r="AD350"/>
      <c r="AE350"/>
      <c r="AF350" s="85"/>
      <c r="AG350" s="84"/>
      <c r="AH350"/>
      <c r="AI350"/>
      <c r="AJ350"/>
      <c r="AK350" s="85"/>
      <c r="AL350" s="84"/>
      <c r="AM350"/>
      <c r="AN350"/>
      <c r="AO350"/>
      <c r="AP350" s="85"/>
      <c r="AQ350" s="84"/>
      <c r="AR350"/>
      <c r="AS350"/>
      <c r="AT350"/>
      <c r="AU350" s="85"/>
      <c r="AV350" s="84"/>
      <c r="AW350"/>
      <c r="AX350"/>
      <c r="AY350"/>
      <c r="AZ350" s="85"/>
      <c r="BA350" s="84"/>
      <c r="BB350"/>
      <c r="BC350"/>
      <c r="BD350"/>
      <c r="BE350" s="85"/>
      <c r="BF350" s="84"/>
      <c r="BG350"/>
      <c r="BH350"/>
      <c r="BI350"/>
      <c r="BJ350" s="85"/>
      <c r="BK350" s="84"/>
      <c r="BL350"/>
      <c r="BM350"/>
      <c r="BN350"/>
      <c r="BO350" s="85"/>
      <c r="BP350"/>
      <c r="BQ350"/>
      <c r="BR350"/>
      <c r="BS350"/>
      <c r="BT350"/>
      <c r="BU350"/>
      <c r="BV350"/>
      <c r="BW350"/>
      <c r="BX350"/>
      <c r="BY350"/>
      <c r="BZ350"/>
      <c r="CA350"/>
      <c r="CB350"/>
      <c r="CC350"/>
      <c r="CD350"/>
      <c r="CE350"/>
      <c r="CF350"/>
      <c r="CG350"/>
      <c r="CH350"/>
      <c r="CI350"/>
    </row>
    <row r="351" spans="1:87" s="68" customFormat="1" hidden="1" x14ac:dyDescent="0.2">
      <c r="A351"/>
      <c r="B351">
        <f t="shared" ref="B351:B354" si="36">AD207</f>
        <v>0</v>
      </c>
      <c r="C351">
        <f t="shared" ref="C351:C354" si="37">AE207</f>
        <v>0</v>
      </c>
      <c r="D351">
        <f t="shared" ref="D351:D354" si="38">AF207</f>
        <v>0</v>
      </c>
      <c r="H351" s="39"/>
      <c r="I351"/>
      <c r="J351"/>
      <c r="K351"/>
      <c r="L351" s="40"/>
      <c r="M351" s="39"/>
      <c r="N351"/>
      <c r="O351"/>
      <c r="P351"/>
      <c r="Q351"/>
      <c r="R351" s="84"/>
      <c r="S351"/>
      <c r="T351"/>
      <c r="U351"/>
      <c r="V351"/>
      <c r="W351" s="84"/>
      <c r="X351"/>
      <c r="Y351"/>
      <c r="Z351"/>
      <c r="AA351" s="85"/>
      <c r="AB351" s="84"/>
      <c r="AC351"/>
      <c r="AD351"/>
      <c r="AE351"/>
      <c r="AF351" s="85"/>
      <c r="AG351" s="84"/>
      <c r="AH351"/>
      <c r="AI351"/>
      <c r="AJ351"/>
      <c r="AK351" s="85"/>
      <c r="AL351" s="84"/>
      <c r="AM351"/>
      <c r="AN351"/>
      <c r="AO351"/>
      <c r="AP351" s="85"/>
      <c r="AQ351" s="84"/>
      <c r="AR351"/>
      <c r="AS351"/>
      <c r="AT351"/>
      <c r="AU351" s="85"/>
      <c r="AV351" s="84"/>
      <c r="AW351"/>
      <c r="AX351"/>
      <c r="AY351"/>
      <c r="AZ351" s="85"/>
      <c r="BA351" s="84"/>
      <c r="BB351"/>
      <c r="BC351"/>
      <c r="BD351"/>
      <c r="BE351" s="85"/>
      <c r="BF351" s="84"/>
      <c r="BG351"/>
      <c r="BH351"/>
      <c r="BI351"/>
      <c r="BJ351" s="85"/>
      <c r="BK351" s="84"/>
      <c r="BL351"/>
      <c r="BM351"/>
      <c r="BN351"/>
      <c r="BO351" s="85"/>
      <c r="BP351"/>
      <c r="BQ351"/>
      <c r="BR351"/>
      <c r="BS351"/>
      <c r="BT351"/>
      <c r="BU351"/>
      <c r="BV351"/>
      <c r="BW351"/>
      <c r="BX351"/>
      <c r="BY351"/>
      <c r="BZ351"/>
      <c r="CA351"/>
      <c r="CB351"/>
      <c r="CC351"/>
      <c r="CD351"/>
      <c r="CE351"/>
      <c r="CF351"/>
      <c r="CG351"/>
      <c r="CH351"/>
      <c r="CI351"/>
    </row>
    <row r="352" spans="1:87" s="68" customFormat="1" hidden="1" x14ac:dyDescent="0.2">
      <c r="A352"/>
      <c r="B352">
        <f t="shared" si="36"/>
        <v>0</v>
      </c>
      <c r="C352">
        <f t="shared" si="37"/>
        <v>0</v>
      </c>
      <c r="D352">
        <f t="shared" si="38"/>
        <v>0</v>
      </c>
      <c r="H352" s="39"/>
      <c r="I352"/>
      <c r="J352"/>
      <c r="K352"/>
      <c r="L352" s="40"/>
      <c r="M352" s="39"/>
      <c r="N352"/>
      <c r="O352"/>
      <c r="P352"/>
      <c r="Q352"/>
      <c r="R352" s="84"/>
      <c r="S352"/>
      <c r="T352"/>
      <c r="U352"/>
      <c r="V352"/>
      <c r="W352" s="84"/>
      <c r="X352"/>
      <c r="Y352"/>
      <c r="Z352"/>
      <c r="AA352" s="85"/>
      <c r="AB352" s="84"/>
      <c r="AC352"/>
      <c r="AD352"/>
      <c r="AE352"/>
      <c r="AF352" s="85"/>
      <c r="AG352" s="84"/>
      <c r="AH352"/>
      <c r="AI352"/>
      <c r="AJ352"/>
      <c r="AK352" s="85"/>
      <c r="AL352" s="84"/>
      <c r="AM352"/>
      <c r="AN352"/>
      <c r="AO352"/>
      <c r="AP352" s="85"/>
      <c r="AQ352" s="84"/>
      <c r="AR352"/>
      <c r="AS352"/>
      <c r="AT352"/>
      <c r="AU352" s="85"/>
      <c r="AV352" s="84"/>
      <c r="AW352"/>
      <c r="AX352"/>
      <c r="AY352"/>
      <c r="AZ352" s="85"/>
      <c r="BA352" s="84"/>
      <c r="BB352"/>
      <c r="BC352"/>
      <c r="BD352"/>
      <c r="BE352" s="85"/>
      <c r="BF352" s="84"/>
      <c r="BG352"/>
      <c r="BH352"/>
      <c r="BI352"/>
      <c r="BJ352" s="85"/>
      <c r="BK352" s="84"/>
      <c r="BL352"/>
      <c r="BM352"/>
      <c r="BN352"/>
      <c r="BO352" s="85"/>
      <c r="BP352"/>
      <c r="BQ352"/>
      <c r="BR352"/>
      <c r="BS352"/>
      <c r="BT352"/>
      <c r="BU352"/>
      <c r="BV352"/>
      <c r="BW352"/>
      <c r="BX352"/>
      <c r="BY352"/>
      <c r="BZ352"/>
      <c r="CA352"/>
      <c r="CB352"/>
      <c r="CC352"/>
      <c r="CD352"/>
      <c r="CE352"/>
      <c r="CF352"/>
      <c r="CG352"/>
      <c r="CH352"/>
      <c r="CI352"/>
    </row>
    <row r="353" spans="1:87" s="68" customFormat="1" hidden="1" x14ac:dyDescent="0.2">
      <c r="A353"/>
      <c r="B353">
        <f t="shared" si="36"/>
        <v>0</v>
      </c>
      <c r="C353">
        <f t="shared" si="37"/>
        <v>0</v>
      </c>
      <c r="D353">
        <f t="shared" si="38"/>
        <v>0</v>
      </c>
      <c r="H353" s="39"/>
      <c r="I353"/>
      <c r="J353"/>
      <c r="K353"/>
      <c r="L353" s="40"/>
      <c r="M353" s="39"/>
      <c r="N353"/>
      <c r="O353"/>
      <c r="P353"/>
      <c r="Q353"/>
      <c r="R353" s="84"/>
      <c r="S353"/>
      <c r="T353"/>
      <c r="U353"/>
      <c r="V353"/>
      <c r="W353" s="84"/>
      <c r="X353"/>
      <c r="Y353"/>
      <c r="Z353"/>
      <c r="AA353" s="85"/>
      <c r="AB353" s="84"/>
      <c r="AC353"/>
      <c r="AD353"/>
      <c r="AE353"/>
      <c r="AF353" s="85"/>
      <c r="AG353" s="84"/>
      <c r="AH353"/>
      <c r="AI353"/>
      <c r="AJ353"/>
      <c r="AK353" s="85"/>
      <c r="AL353" s="84"/>
      <c r="AM353"/>
      <c r="AN353"/>
      <c r="AO353"/>
      <c r="AP353" s="85"/>
      <c r="AQ353" s="84"/>
      <c r="AR353"/>
      <c r="AS353"/>
      <c r="AT353"/>
      <c r="AU353" s="85"/>
      <c r="AV353" s="84"/>
      <c r="AW353"/>
      <c r="AX353"/>
      <c r="AY353"/>
      <c r="AZ353" s="85"/>
      <c r="BA353" s="84"/>
      <c r="BB353"/>
      <c r="BC353"/>
      <c r="BD353"/>
      <c r="BE353" s="85"/>
      <c r="BF353" s="84"/>
      <c r="BG353"/>
      <c r="BH353"/>
      <c r="BI353"/>
      <c r="BJ353" s="85"/>
      <c r="BK353" s="84"/>
      <c r="BL353"/>
      <c r="BM353"/>
      <c r="BN353"/>
      <c r="BO353" s="85"/>
      <c r="BP353"/>
      <c r="BQ353"/>
      <c r="BR353"/>
      <c r="BS353"/>
      <c r="BT353"/>
      <c r="BU353"/>
      <c r="BV353"/>
      <c r="BW353"/>
      <c r="BX353"/>
      <c r="BY353"/>
      <c r="BZ353"/>
      <c r="CA353"/>
      <c r="CB353"/>
      <c r="CC353"/>
      <c r="CD353"/>
      <c r="CE353"/>
      <c r="CF353"/>
      <c r="CG353"/>
      <c r="CH353"/>
      <c r="CI353"/>
    </row>
    <row r="354" spans="1:87" s="68" customFormat="1" hidden="1" x14ac:dyDescent="0.2">
      <c r="A354"/>
      <c r="B354">
        <f t="shared" si="36"/>
        <v>0</v>
      </c>
      <c r="C354">
        <f t="shared" si="37"/>
        <v>0</v>
      </c>
      <c r="D354">
        <f t="shared" si="38"/>
        <v>0</v>
      </c>
      <c r="H354" s="39"/>
      <c r="I354"/>
      <c r="J354"/>
      <c r="K354"/>
      <c r="L354" s="40"/>
      <c r="M354" s="39"/>
      <c r="N354"/>
      <c r="O354"/>
      <c r="P354"/>
      <c r="Q354"/>
      <c r="R354" s="84"/>
      <c r="S354"/>
      <c r="T354"/>
      <c r="U354"/>
      <c r="V354"/>
      <c r="W354" s="84"/>
      <c r="X354"/>
      <c r="Y354"/>
      <c r="Z354"/>
      <c r="AA354" s="85"/>
      <c r="AB354" s="84"/>
      <c r="AC354"/>
      <c r="AD354"/>
      <c r="AE354"/>
      <c r="AF354" s="85"/>
      <c r="AG354" s="84"/>
      <c r="AH354"/>
      <c r="AI354"/>
      <c r="AJ354"/>
      <c r="AK354" s="85"/>
      <c r="AL354" s="84"/>
      <c r="AM354"/>
      <c r="AN354"/>
      <c r="AO354"/>
      <c r="AP354" s="85"/>
      <c r="AQ354" s="84"/>
      <c r="AR354"/>
      <c r="AS354"/>
      <c r="AT354"/>
      <c r="AU354" s="85"/>
      <c r="AV354" s="84"/>
      <c r="AW354"/>
      <c r="AX354"/>
      <c r="AY354"/>
      <c r="AZ354" s="85"/>
      <c r="BA354" s="84"/>
      <c r="BB354"/>
      <c r="BC354"/>
      <c r="BD354"/>
      <c r="BE354" s="85"/>
      <c r="BF354" s="84"/>
      <c r="BG354"/>
      <c r="BH354"/>
      <c r="BI354"/>
      <c r="BJ354" s="85"/>
      <c r="BK354" s="84"/>
      <c r="BL354"/>
      <c r="BM354"/>
      <c r="BN354"/>
      <c r="BO354" s="85"/>
      <c r="BP354"/>
      <c r="BQ354"/>
      <c r="BR354"/>
      <c r="BS354"/>
      <c r="BT354"/>
      <c r="BU354"/>
      <c r="BV354"/>
      <c r="BW354"/>
      <c r="BX354"/>
      <c r="BY354"/>
      <c r="BZ354"/>
      <c r="CA354"/>
      <c r="CB354"/>
      <c r="CC354"/>
      <c r="CD354"/>
      <c r="CE354"/>
      <c r="CF354"/>
      <c r="CG354"/>
      <c r="CH354"/>
      <c r="CI354"/>
    </row>
    <row r="355" spans="1:87" hidden="1" x14ac:dyDescent="0.2"/>
    <row r="356" spans="1:87" hidden="1" x14ac:dyDescent="0.2"/>
    <row r="357" spans="1:87" hidden="1" x14ac:dyDescent="0.2"/>
  </sheetData>
  <sheetProtection algorithmName="SHA-512" hashValue="8i6m+TC6cisJtCG6MjPPF5pcG0js6ymJP7R3t/qCNpa0xXQQr3YOeWJkb82Z/tsnYx19PWOWWcEjaDjgPIvkjA==" saltValue="cew9Sbim1Bh7Hf6R2mu2xw==" spinCount="100000" sheet="1" objects="1" scenarios="1"/>
  <mergeCells count="81">
    <mergeCell ref="B105:C108"/>
    <mergeCell ref="E99:E100"/>
    <mergeCell ref="F99:F100"/>
    <mergeCell ref="G99:G100"/>
    <mergeCell ref="E102:E103"/>
    <mergeCell ref="F102:F103"/>
    <mergeCell ref="G102:G103"/>
    <mergeCell ref="E94:E96"/>
    <mergeCell ref="F94:F96"/>
    <mergeCell ref="G94:G96"/>
    <mergeCell ref="E97:E98"/>
    <mergeCell ref="F97:F98"/>
    <mergeCell ref="G97:G98"/>
    <mergeCell ref="E86:E89"/>
    <mergeCell ref="F86:F89"/>
    <mergeCell ref="G86:G89"/>
    <mergeCell ref="E90:E93"/>
    <mergeCell ref="F90:F93"/>
    <mergeCell ref="G90:G93"/>
    <mergeCell ref="E79:E80"/>
    <mergeCell ref="F79:F80"/>
    <mergeCell ref="G79:G80"/>
    <mergeCell ref="E81:E85"/>
    <mergeCell ref="F81:F85"/>
    <mergeCell ref="G81:G85"/>
    <mergeCell ref="E67:E72"/>
    <mergeCell ref="F67:F72"/>
    <mergeCell ref="G67:G72"/>
    <mergeCell ref="E73:E78"/>
    <mergeCell ref="F73:F78"/>
    <mergeCell ref="G73:G78"/>
    <mergeCell ref="E58:E61"/>
    <mergeCell ref="F58:F61"/>
    <mergeCell ref="G58:G61"/>
    <mergeCell ref="E62:E64"/>
    <mergeCell ref="F62:F64"/>
    <mergeCell ref="G62:G64"/>
    <mergeCell ref="E50:E52"/>
    <mergeCell ref="F50:F52"/>
    <mergeCell ref="G50:G52"/>
    <mergeCell ref="E53:E57"/>
    <mergeCell ref="F53:F57"/>
    <mergeCell ref="G53:G57"/>
    <mergeCell ref="E45:E46"/>
    <mergeCell ref="F45:F46"/>
    <mergeCell ref="G45:G46"/>
    <mergeCell ref="E47:E49"/>
    <mergeCell ref="F47:F49"/>
    <mergeCell ref="G47:G49"/>
    <mergeCell ref="E32:E40"/>
    <mergeCell ref="F32:F40"/>
    <mergeCell ref="G32:G40"/>
    <mergeCell ref="E41:E44"/>
    <mergeCell ref="F41:F44"/>
    <mergeCell ref="G41:G44"/>
    <mergeCell ref="E13:E21"/>
    <mergeCell ref="F13:F21"/>
    <mergeCell ref="G13:G21"/>
    <mergeCell ref="E22:E31"/>
    <mergeCell ref="F22:F31"/>
    <mergeCell ref="G22:G31"/>
    <mergeCell ref="E4:E12"/>
    <mergeCell ref="F4:F12"/>
    <mergeCell ref="G4:G12"/>
    <mergeCell ref="AG2:AK2"/>
    <mergeCell ref="AL2:AP2"/>
    <mergeCell ref="BK2:BO2"/>
    <mergeCell ref="BP2:BT2"/>
    <mergeCell ref="BU2:BY2"/>
    <mergeCell ref="BZ2:CD2"/>
    <mergeCell ref="CE2:CI2"/>
    <mergeCell ref="AQ2:AU2"/>
    <mergeCell ref="AV2:AZ2"/>
    <mergeCell ref="BA2:BE2"/>
    <mergeCell ref="BF2:BJ2"/>
    <mergeCell ref="H1:AA1"/>
    <mergeCell ref="H2:L2"/>
    <mergeCell ref="M2:Q2"/>
    <mergeCell ref="R2:V2"/>
    <mergeCell ref="W2:AA2"/>
    <mergeCell ref="AB2:AF2"/>
  </mergeCells>
  <conditionalFormatting sqref="B17:D28 H17:L28 E19:G19 E24:G24 E26:G26 E28:G28">
    <cfRule type="expression" dxfId="5" priority="4">
      <formula>$K17&gt;299</formula>
    </cfRule>
  </conditionalFormatting>
  <conditionalFormatting sqref="D14:D16">
    <cfRule type="expression" dxfId="4" priority="2">
      <formula>$K14&gt;299</formula>
    </cfRule>
  </conditionalFormatting>
  <conditionalFormatting sqref="D29:D73 D74:G101 F102:G102 D102:D103">
    <cfRule type="expression" dxfId="3" priority="6">
      <formula>$K29&gt;299</formula>
    </cfRule>
  </conditionalFormatting>
  <conditionalFormatting sqref="E4:G4 B4:D13 H4:L13 E7:G7 E10:G10 E12:G12 B14:B16">
    <cfRule type="expression" dxfId="2" priority="3">
      <formula>$K4&gt;299</formula>
    </cfRule>
  </conditionalFormatting>
  <conditionalFormatting sqref="E14:G14">
    <cfRule type="expression" dxfId="1" priority="1">
      <formula>$K14&gt;299</formula>
    </cfRule>
  </conditionalFormatting>
  <conditionalFormatting sqref="E38:G38 E51:F51 E56:F56 E57:G57 E59:G59 E65:G65 E67:G67 E71:G73">
    <cfRule type="expression" dxfId="0" priority="5">
      <formula>$K38&gt;299</formula>
    </cfRule>
  </conditionalFormatting>
  <pageMargins left="0.7" right="0.7" top="0.75" bottom="0.75" header="0.3" footer="0.3"/>
  <pageSetup paperSize="9" orientation="portrait" horizontalDpi="0" verticalDpi="0"/>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2CB9D-8523-DA4C-A328-CFEA72A022AC}">
  <dimension ref="B1:N38"/>
  <sheetViews>
    <sheetView zoomScale="117" workbookViewId="0">
      <selection activeCell="H2" sqref="H2:N25"/>
    </sheetView>
  </sheetViews>
  <sheetFormatPr baseColWidth="10" defaultRowHeight="14" x14ac:dyDescent="0.15"/>
  <cols>
    <col min="1" max="1" width="10.83203125" style="258"/>
    <col min="2" max="2" width="19.33203125" style="258" customWidth="1"/>
    <col min="3" max="3" width="17.5" style="258" customWidth="1"/>
    <col min="4" max="4" width="21.5" style="258" customWidth="1"/>
    <col min="5" max="5" width="16.83203125" style="258" customWidth="1"/>
    <col min="6" max="16384" width="10.83203125" style="258"/>
  </cols>
  <sheetData>
    <row r="1" spans="2:14" ht="15" thickBot="1" x14ac:dyDescent="0.2"/>
    <row r="2" spans="2:14" ht="16" customHeight="1" x14ac:dyDescent="0.15">
      <c r="B2" s="403" t="s">
        <v>368</v>
      </c>
      <c r="C2" s="403" t="s">
        <v>367</v>
      </c>
      <c r="D2" s="403" t="s">
        <v>366</v>
      </c>
      <c r="E2" s="263" t="s">
        <v>365</v>
      </c>
      <c r="H2" s="405" t="s">
        <v>364</v>
      </c>
      <c r="I2" s="405"/>
      <c r="J2" s="405"/>
      <c r="K2" s="405"/>
      <c r="L2" s="405"/>
      <c r="M2" s="405"/>
      <c r="N2" s="405"/>
    </row>
    <row r="3" spans="2:14" ht="16" customHeight="1" thickBot="1" x14ac:dyDescent="0.2">
      <c r="B3" s="404"/>
      <c r="C3" s="404"/>
      <c r="D3" s="404"/>
      <c r="E3" s="262" t="s">
        <v>363</v>
      </c>
      <c r="H3" s="405"/>
      <c r="I3" s="405"/>
      <c r="J3" s="405"/>
      <c r="K3" s="405"/>
      <c r="L3" s="405"/>
      <c r="M3" s="405"/>
      <c r="N3" s="405"/>
    </row>
    <row r="4" spans="2:14" ht="17" thickBot="1" x14ac:dyDescent="0.2">
      <c r="B4" s="261" t="s">
        <v>296</v>
      </c>
      <c r="C4" s="260" t="s">
        <v>342</v>
      </c>
      <c r="D4" s="260" t="s">
        <v>362</v>
      </c>
      <c r="E4" s="259">
        <v>14</v>
      </c>
      <c r="H4" s="405"/>
      <c r="I4" s="405"/>
      <c r="J4" s="405"/>
      <c r="K4" s="405"/>
      <c r="L4" s="405"/>
      <c r="M4" s="405"/>
      <c r="N4" s="405"/>
    </row>
    <row r="5" spans="2:14" ht="17" thickBot="1" x14ac:dyDescent="0.2">
      <c r="B5" s="261" t="s">
        <v>218</v>
      </c>
      <c r="C5" s="260" t="s">
        <v>337</v>
      </c>
      <c r="D5" s="260" t="s">
        <v>362</v>
      </c>
      <c r="E5" s="259">
        <v>28</v>
      </c>
      <c r="H5" s="405"/>
      <c r="I5" s="405"/>
      <c r="J5" s="405"/>
      <c r="K5" s="405"/>
      <c r="L5" s="405"/>
      <c r="M5" s="405"/>
      <c r="N5" s="405"/>
    </row>
    <row r="6" spans="2:14" ht="17" thickBot="1" x14ac:dyDescent="0.2">
      <c r="B6" s="261" t="s">
        <v>231</v>
      </c>
      <c r="C6" s="260" t="s">
        <v>342</v>
      </c>
      <c r="D6" s="260" t="s">
        <v>362</v>
      </c>
      <c r="E6" s="259">
        <v>51</v>
      </c>
      <c r="H6" s="405"/>
      <c r="I6" s="405"/>
      <c r="J6" s="405"/>
      <c r="K6" s="405"/>
      <c r="L6" s="405"/>
      <c r="M6" s="405"/>
      <c r="N6" s="405"/>
    </row>
    <row r="7" spans="2:14" ht="17" thickBot="1" x14ac:dyDescent="0.2">
      <c r="B7" s="261" t="s">
        <v>204</v>
      </c>
      <c r="C7" s="260" t="s">
        <v>337</v>
      </c>
      <c r="D7" s="260" t="s">
        <v>362</v>
      </c>
      <c r="E7" s="259">
        <v>76</v>
      </c>
      <c r="H7" s="405"/>
      <c r="I7" s="405"/>
      <c r="J7" s="405"/>
      <c r="K7" s="405"/>
      <c r="L7" s="405"/>
      <c r="M7" s="405"/>
      <c r="N7" s="405"/>
    </row>
    <row r="8" spans="2:14" ht="17" thickBot="1" x14ac:dyDescent="0.2">
      <c r="B8" s="261" t="s">
        <v>2</v>
      </c>
      <c r="C8" s="260" t="s">
        <v>337</v>
      </c>
      <c r="D8" s="260" t="s">
        <v>362</v>
      </c>
      <c r="E8" s="259">
        <v>90</v>
      </c>
      <c r="H8" s="405"/>
      <c r="I8" s="405"/>
      <c r="J8" s="405"/>
      <c r="K8" s="405"/>
      <c r="L8" s="405"/>
      <c r="M8" s="405"/>
      <c r="N8" s="405"/>
    </row>
    <row r="9" spans="2:14" ht="17" thickBot="1" x14ac:dyDescent="0.2">
      <c r="B9" s="261" t="s">
        <v>215</v>
      </c>
      <c r="C9" s="260" t="s">
        <v>337</v>
      </c>
      <c r="D9" s="260" t="s">
        <v>362</v>
      </c>
      <c r="E9" s="259">
        <v>119</v>
      </c>
      <c r="H9" s="405"/>
      <c r="I9" s="405"/>
      <c r="J9" s="405"/>
      <c r="K9" s="405"/>
      <c r="L9" s="405"/>
      <c r="M9" s="405"/>
      <c r="N9" s="405"/>
    </row>
    <row r="10" spans="2:14" ht="17" thickBot="1" x14ac:dyDescent="0.2">
      <c r="B10" s="261" t="s">
        <v>3</v>
      </c>
      <c r="C10" s="260" t="s">
        <v>337</v>
      </c>
      <c r="D10" s="260" t="s">
        <v>362</v>
      </c>
      <c r="E10" s="259">
        <v>130</v>
      </c>
      <c r="H10" s="405"/>
      <c r="I10" s="405"/>
      <c r="J10" s="405"/>
      <c r="K10" s="405"/>
      <c r="L10" s="405"/>
      <c r="M10" s="405"/>
      <c r="N10" s="405"/>
    </row>
    <row r="11" spans="2:14" ht="16" customHeight="1" thickBot="1" x14ac:dyDescent="0.2">
      <c r="B11" s="261" t="s">
        <v>244</v>
      </c>
      <c r="C11" s="260" t="s">
        <v>342</v>
      </c>
      <c r="D11" s="260" t="s">
        <v>362</v>
      </c>
      <c r="E11" s="259">
        <v>130</v>
      </c>
      <c r="H11" s="405"/>
      <c r="I11" s="405"/>
      <c r="J11" s="405"/>
      <c r="K11" s="405"/>
      <c r="L11" s="405"/>
      <c r="M11" s="405"/>
      <c r="N11" s="405"/>
    </row>
    <row r="12" spans="2:14" ht="17" thickBot="1" x14ac:dyDescent="0.2">
      <c r="B12" s="261" t="s">
        <v>219</v>
      </c>
      <c r="C12" s="260" t="s">
        <v>337</v>
      </c>
      <c r="D12" s="260" t="s">
        <v>362</v>
      </c>
      <c r="E12" s="259">
        <v>140</v>
      </c>
      <c r="H12" s="405"/>
      <c r="I12" s="405"/>
      <c r="J12" s="405"/>
      <c r="K12" s="405"/>
      <c r="L12" s="405"/>
      <c r="M12" s="405"/>
      <c r="N12" s="405"/>
    </row>
    <row r="13" spans="2:14" ht="17" thickBot="1" x14ac:dyDescent="0.2">
      <c r="B13" s="261" t="s">
        <v>220</v>
      </c>
      <c r="C13" s="260" t="s">
        <v>337</v>
      </c>
      <c r="D13" s="260" t="s">
        <v>362</v>
      </c>
      <c r="E13" s="259">
        <v>155</v>
      </c>
      <c r="H13" s="405"/>
      <c r="I13" s="405"/>
      <c r="J13" s="405"/>
      <c r="K13" s="405"/>
      <c r="L13" s="405"/>
      <c r="M13" s="405"/>
      <c r="N13" s="405"/>
    </row>
    <row r="14" spans="2:14" ht="33" thickBot="1" x14ac:dyDescent="0.2">
      <c r="B14" s="261" t="s">
        <v>341</v>
      </c>
      <c r="C14" s="260" t="s">
        <v>342</v>
      </c>
      <c r="D14" s="260" t="s">
        <v>362</v>
      </c>
      <c r="E14" s="259">
        <v>190</v>
      </c>
      <c r="H14" s="405"/>
      <c r="I14" s="405"/>
      <c r="J14" s="405"/>
      <c r="K14" s="405"/>
      <c r="L14" s="405"/>
      <c r="M14" s="405"/>
      <c r="N14" s="405"/>
    </row>
    <row r="15" spans="2:14" ht="17" thickBot="1" x14ac:dyDescent="0.2">
      <c r="B15" s="261" t="s">
        <v>270</v>
      </c>
      <c r="C15" s="260" t="s">
        <v>342</v>
      </c>
      <c r="D15" s="260" t="s">
        <v>362</v>
      </c>
      <c r="E15" s="259">
        <v>195</v>
      </c>
      <c r="H15" s="405"/>
      <c r="I15" s="405"/>
      <c r="J15" s="405"/>
      <c r="K15" s="405"/>
      <c r="L15" s="405"/>
      <c r="M15" s="405"/>
      <c r="N15" s="405"/>
    </row>
    <row r="16" spans="2:14" ht="17" thickBot="1" x14ac:dyDescent="0.2">
      <c r="B16" s="261" t="s">
        <v>203</v>
      </c>
      <c r="C16" s="260" t="s">
        <v>337</v>
      </c>
      <c r="D16" s="260" t="s">
        <v>362</v>
      </c>
      <c r="E16" s="259">
        <v>210</v>
      </c>
      <c r="H16" s="405"/>
      <c r="I16" s="405"/>
      <c r="J16" s="405"/>
      <c r="K16" s="405"/>
      <c r="L16" s="405"/>
      <c r="M16" s="405"/>
      <c r="N16" s="405"/>
    </row>
    <row r="17" spans="2:14" ht="17" customHeight="1" thickBot="1" x14ac:dyDescent="0.2">
      <c r="B17" s="261" t="s">
        <v>355</v>
      </c>
      <c r="C17" s="260" t="s">
        <v>358</v>
      </c>
      <c r="D17" s="260" t="s">
        <v>362</v>
      </c>
      <c r="E17" s="259">
        <v>222.5</v>
      </c>
      <c r="H17" s="405"/>
      <c r="I17" s="405"/>
      <c r="J17" s="405"/>
      <c r="K17" s="405"/>
      <c r="L17" s="405"/>
      <c r="M17" s="405"/>
      <c r="N17" s="405"/>
    </row>
    <row r="18" spans="2:14" ht="17" thickBot="1" x14ac:dyDescent="0.2">
      <c r="B18" s="261" t="s">
        <v>217</v>
      </c>
      <c r="C18" s="260" t="s">
        <v>337</v>
      </c>
      <c r="D18" s="260" t="s">
        <v>362</v>
      </c>
      <c r="E18" s="259">
        <v>240</v>
      </c>
      <c r="H18" s="405"/>
      <c r="I18" s="405"/>
      <c r="J18" s="405"/>
      <c r="K18" s="405"/>
      <c r="L18" s="405"/>
      <c r="M18" s="405"/>
      <c r="N18" s="405"/>
    </row>
    <row r="19" spans="2:14" ht="17" thickBot="1" x14ac:dyDescent="0.2">
      <c r="B19" s="261" t="s">
        <v>1</v>
      </c>
      <c r="C19" s="260" t="s">
        <v>337</v>
      </c>
      <c r="D19" s="260" t="s">
        <v>362</v>
      </c>
      <c r="E19" s="259">
        <v>268.75</v>
      </c>
      <c r="H19" s="405"/>
      <c r="I19" s="405"/>
      <c r="J19" s="405"/>
      <c r="K19" s="405"/>
      <c r="L19" s="405"/>
      <c r="M19" s="405"/>
      <c r="N19" s="405"/>
    </row>
    <row r="20" spans="2:14" ht="17" thickBot="1" x14ac:dyDescent="0.2">
      <c r="B20" s="261" t="s">
        <v>135</v>
      </c>
      <c r="C20" s="260" t="s">
        <v>361</v>
      </c>
      <c r="D20" s="260" t="s">
        <v>362</v>
      </c>
      <c r="E20" s="259">
        <v>282</v>
      </c>
      <c r="H20" s="405"/>
      <c r="I20" s="405"/>
      <c r="J20" s="405"/>
      <c r="K20" s="405"/>
      <c r="L20" s="405"/>
      <c r="M20" s="405"/>
      <c r="N20" s="405"/>
    </row>
    <row r="21" spans="2:14" ht="17" thickBot="1" x14ac:dyDescent="0.2">
      <c r="B21" s="261" t="s">
        <v>65</v>
      </c>
      <c r="C21" s="260" t="s">
        <v>346</v>
      </c>
      <c r="D21" s="260" t="s">
        <v>362</v>
      </c>
      <c r="E21" s="259">
        <v>293.33333333333331</v>
      </c>
      <c r="H21" s="405"/>
      <c r="I21" s="405"/>
      <c r="J21" s="405"/>
      <c r="K21" s="405"/>
      <c r="L21" s="405"/>
      <c r="M21" s="405"/>
      <c r="N21" s="405"/>
    </row>
    <row r="22" spans="2:14" ht="65" thickBot="1" x14ac:dyDescent="0.2">
      <c r="B22" s="261" t="s">
        <v>360</v>
      </c>
      <c r="C22" s="260" t="s">
        <v>361</v>
      </c>
      <c r="D22" s="260" t="s">
        <v>362</v>
      </c>
      <c r="E22" s="259">
        <v>296.25</v>
      </c>
      <c r="H22" s="405"/>
      <c r="I22" s="405"/>
      <c r="J22" s="405"/>
      <c r="K22" s="405"/>
      <c r="L22" s="405"/>
      <c r="M22" s="405"/>
      <c r="N22" s="405"/>
    </row>
    <row r="23" spans="2:14" ht="17" thickBot="1" x14ac:dyDescent="0.2">
      <c r="B23" s="261" t="s">
        <v>375</v>
      </c>
      <c r="C23" s="260" t="s">
        <v>375</v>
      </c>
      <c r="D23" s="260" t="s">
        <v>362</v>
      </c>
      <c r="E23" s="259" t="s">
        <v>375</v>
      </c>
      <c r="H23" s="405"/>
      <c r="I23" s="405"/>
      <c r="J23" s="405"/>
      <c r="K23" s="405"/>
      <c r="L23" s="405"/>
      <c r="M23" s="405"/>
      <c r="N23" s="405"/>
    </row>
    <row r="24" spans="2:14" ht="17" thickBot="1" x14ac:dyDescent="0.2">
      <c r="B24" s="261" t="s">
        <v>375</v>
      </c>
      <c r="C24" s="260" t="s">
        <v>375</v>
      </c>
      <c r="D24" s="260" t="s">
        <v>362</v>
      </c>
      <c r="E24" s="259" t="s">
        <v>375</v>
      </c>
      <c r="H24" s="405"/>
      <c r="I24" s="405"/>
      <c r="J24" s="405"/>
      <c r="K24" s="405"/>
      <c r="L24" s="405"/>
      <c r="M24" s="405"/>
      <c r="N24" s="405"/>
    </row>
    <row r="25" spans="2:14" ht="17" thickBot="1" x14ac:dyDescent="0.2">
      <c r="B25" s="261" t="s">
        <v>375</v>
      </c>
      <c r="C25" s="260" t="s">
        <v>375</v>
      </c>
      <c r="D25" s="260" t="s">
        <v>362</v>
      </c>
      <c r="E25" s="259" t="s">
        <v>375</v>
      </c>
      <c r="H25" s="405"/>
      <c r="I25" s="405"/>
      <c r="J25" s="405"/>
      <c r="K25" s="405"/>
      <c r="L25" s="405"/>
      <c r="M25" s="405"/>
      <c r="N25" s="405"/>
    </row>
    <row r="26" spans="2:14" ht="17" thickBot="1" x14ac:dyDescent="0.2">
      <c r="B26" s="261" t="s">
        <v>375</v>
      </c>
      <c r="C26" s="260" t="s">
        <v>375</v>
      </c>
      <c r="D26" s="260" t="s">
        <v>362</v>
      </c>
      <c r="E26" s="259" t="s">
        <v>375</v>
      </c>
    </row>
    <row r="27" spans="2:14" ht="17" thickBot="1" x14ac:dyDescent="0.2">
      <c r="B27" s="261" t="s">
        <v>375</v>
      </c>
      <c r="C27" s="260" t="s">
        <v>375</v>
      </c>
      <c r="D27" s="260" t="s">
        <v>362</v>
      </c>
      <c r="E27" s="259" t="s">
        <v>375</v>
      </c>
    </row>
    <row r="28" spans="2:14" ht="17" thickBot="1" x14ac:dyDescent="0.2">
      <c r="B28" s="261" t="s">
        <v>375</v>
      </c>
      <c r="C28" s="260" t="s">
        <v>375</v>
      </c>
      <c r="D28" s="260" t="s">
        <v>362</v>
      </c>
      <c r="E28" s="259" t="s">
        <v>375</v>
      </c>
    </row>
    <row r="29" spans="2:14" ht="17" thickBot="1" x14ac:dyDescent="0.2">
      <c r="B29" s="261" t="s">
        <v>375</v>
      </c>
      <c r="C29" s="260" t="s">
        <v>375</v>
      </c>
      <c r="D29" s="260" t="s">
        <v>362</v>
      </c>
      <c r="E29" s="259" t="s">
        <v>375</v>
      </c>
    </row>
    <row r="30" spans="2:14" ht="17" thickBot="1" x14ac:dyDescent="0.2">
      <c r="B30" s="261" t="s">
        <v>375</v>
      </c>
      <c r="C30" s="260" t="s">
        <v>375</v>
      </c>
      <c r="D30" s="260" t="s">
        <v>362</v>
      </c>
      <c r="E30" s="259" t="s">
        <v>375</v>
      </c>
    </row>
    <row r="31" spans="2:14" ht="17" thickBot="1" x14ac:dyDescent="0.2">
      <c r="B31" s="261" t="s">
        <v>375</v>
      </c>
      <c r="C31" s="260" t="s">
        <v>375</v>
      </c>
      <c r="D31" s="260" t="s">
        <v>362</v>
      </c>
      <c r="E31" s="259" t="s">
        <v>375</v>
      </c>
    </row>
    <row r="32" spans="2:14" ht="17" thickBot="1" x14ac:dyDescent="0.2">
      <c r="B32" s="261" t="s">
        <v>375</v>
      </c>
      <c r="C32" s="260" t="s">
        <v>375</v>
      </c>
      <c r="D32" s="260" t="s">
        <v>362</v>
      </c>
      <c r="E32" s="259" t="s">
        <v>375</v>
      </c>
    </row>
    <row r="33" spans="2:5" ht="17" thickBot="1" x14ac:dyDescent="0.2">
      <c r="B33" s="261" t="s">
        <v>375</v>
      </c>
      <c r="C33" s="260" t="s">
        <v>375</v>
      </c>
      <c r="D33" s="260" t="s">
        <v>362</v>
      </c>
      <c r="E33" s="259" t="s">
        <v>375</v>
      </c>
    </row>
    <row r="34" spans="2:5" ht="17" thickBot="1" x14ac:dyDescent="0.2">
      <c r="B34" s="261" t="s">
        <v>375</v>
      </c>
      <c r="C34" s="260" t="s">
        <v>375</v>
      </c>
      <c r="D34" s="260" t="s">
        <v>362</v>
      </c>
      <c r="E34" s="259" t="s">
        <v>375</v>
      </c>
    </row>
    <row r="35" spans="2:5" ht="17" thickBot="1" x14ac:dyDescent="0.2">
      <c r="B35" s="261" t="s">
        <v>375</v>
      </c>
      <c r="C35" s="260" t="s">
        <v>375</v>
      </c>
      <c r="D35" s="260" t="s">
        <v>362</v>
      </c>
      <c r="E35" s="259" t="s">
        <v>375</v>
      </c>
    </row>
    <row r="36" spans="2:5" ht="17" thickBot="1" x14ac:dyDescent="0.2">
      <c r="B36" s="261" t="s">
        <v>375</v>
      </c>
      <c r="C36" s="260" t="s">
        <v>375</v>
      </c>
      <c r="D36" s="260" t="s">
        <v>362</v>
      </c>
      <c r="E36" s="259" t="s">
        <v>375</v>
      </c>
    </row>
    <row r="37" spans="2:5" ht="17" thickBot="1" x14ac:dyDescent="0.2">
      <c r="B37" s="261" t="s">
        <v>375</v>
      </c>
      <c r="C37" s="260" t="s">
        <v>375</v>
      </c>
      <c r="D37" s="260" t="s">
        <v>362</v>
      </c>
      <c r="E37" s="259" t="s">
        <v>375</v>
      </c>
    </row>
    <row r="38" spans="2:5" ht="17" thickBot="1" x14ac:dyDescent="0.2">
      <c r="B38" s="261" t="s">
        <v>375</v>
      </c>
      <c r="C38" s="260" t="s">
        <v>375</v>
      </c>
      <c r="D38" s="260" t="s">
        <v>362</v>
      </c>
      <c r="E38" s="259" t="s">
        <v>375</v>
      </c>
    </row>
  </sheetData>
  <sheetProtection algorithmName="SHA-512" hashValue="SS8VqATOMuoiHXbIHTlOVu/nXyEaHxC3zaItOAT1op+7XGCWIT6wlrV4csdAjW2K2Ysc+6vb8lKTgJqhLxW3pQ==" saltValue="qjBeT6tHUWmr/lCYB9BBkg==" spinCount="100000" sheet="1" objects="1" scenarios="1"/>
  <mergeCells count="4">
    <mergeCell ref="B2:B3"/>
    <mergeCell ref="C2:C3"/>
    <mergeCell ref="D2:D3"/>
    <mergeCell ref="H2:N2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E41A3-2CF1-CB47-A492-22F5096B3298}">
  <dimension ref="B1:P93"/>
  <sheetViews>
    <sheetView topLeftCell="A2" workbookViewId="0">
      <selection activeCell="K55" sqref="K55"/>
    </sheetView>
  </sheetViews>
  <sheetFormatPr baseColWidth="10" defaultRowHeight="14" x14ac:dyDescent="0.15"/>
  <cols>
    <col min="1" max="1" width="10.83203125" style="258"/>
    <col min="2" max="2" width="26.83203125" style="258" customWidth="1"/>
    <col min="3" max="3" width="18.1640625" style="258" customWidth="1"/>
    <col min="4" max="4" width="14" style="258" customWidth="1"/>
    <col min="5" max="5" width="16.1640625" style="258" customWidth="1"/>
    <col min="6" max="16384" width="10.83203125" style="258"/>
  </cols>
  <sheetData>
    <row r="1" spans="2:16" ht="15" thickBot="1" x14ac:dyDescent="0.2"/>
    <row r="2" spans="2:16" ht="97" customHeight="1" thickBot="1" x14ac:dyDescent="0.2">
      <c r="B2" s="406" t="s">
        <v>372</v>
      </c>
      <c r="C2" s="406" t="s">
        <v>367</v>
      </c>
      <c r="D2" s="406" t="s">
        <v>371</v>
      </c>
      <c r="E2" s="406" t="s">
        <v>370</v>
      </c>
      <c r="F2" s="408" t="s">
        <v>369</v>
      </c>
      <c r="G2" s="409"/>
    </row>
    <row r="3" spans="2:16" ht="17" thickBot="1" x14ac:dyDescent="0.2">
      <c r="B3" s="407"/>
      <c r="C3" s="407"/>
      <c r="D3" s="407"/>
      <c r="E3" s="407"/>
      <c r="F3" s="266" t="s">
        <v>320</v>
      </c>
      <c r="G3" s="265" t="s">
        <v>331</v>
      </c>
    </row>
    <row r="4" spans="2:16" ht="17" thickBot="1" x14ac:dyDescent="0.2">
      <c r="B4" s="261" t="s">
        <v>230</v>
      </c>
      <c r="C4" s="264" t="s">
        <v>342</v>
      </c>
      <c r="D4" s="260" t="s">
        <v>362</v>
      </c>
      <c r="E4" s="259">
        <v>320</v>
      </c>
      <c r="F4" s="259">
        <v>3515.625</v>
      </c>
      <c r="G4" s="259">
        <v>4687.5</v>
      </c>
      <c r="J4" s="405" t="s">
        <v>364</v>
      </c>
      <c r="K4" s="405"/>
      <c r="L4" s="405"/>
      <c r="M4" s="405"/>
      <c r="N4" s="405"/>
      <c r="O4" s="405"/>
      <c r="P4" s="405"/>
    </row>
    <row r="5" spans="2:16" ht="17" thickBot="1" x14ac:dyDescent="0.2">
      <c r="B5" s="261" t="s">
        <v>277</v>
      </c>
      <c r="C5" s="264" t="s">
        <v>342</v>
      </c>
      <c r="D5" s="260" t="s">
        <v>362</v>
      </c>
      <c r="E5" s="259">
        <v>342.5</v>
      </c>
      <c r="F5" s="259">
        <v>3284.6715328467153</v>
      </c>
      <c r="G5" s="259">
        <v>4379.5620437956204</v>
      </c>
      <c r="J5" s="405"/>
      <c r="K5" s="405"/>
      <c r="L5" s="405"/>
      <c r="M5" s="405"/>
      <c r="N5" s="405"/>
      <c r="O5" s="405"/>
      <c r="P5" s="405"/>
    </row>
    <row r="6" spans="2:16" ht="17" thickBot="1" x14ac:dyDescent="0.2">
      <c r="B6" s="261" t="s">
        <v>249</v>
      </c>
      <c r="C6" s="264" t="s">
        <v>342</v>
      </c>
      <c r="D6" s="260" t="s">
        <v>362</v>
      </c>
      <c r="E6" s="259">
        <v>345</v>
      </c>
      <c r="F6" s="259">
        <v>3260.8695652173915</v>
      </c>
      <c r="G6" s="259">
        <v>4347.826086956522</v>
      </c>
      <c r="J6" s="405"/>
      <c r="K6" s="405"/>
      <c r="L6" s="405"/>
      <c r="M6" s="405"/>
      <c r="N6" s="405"/>
      <c r="O6" s="405"/>
      <c r="P6" s="405"/>
    </row>
    <row r="7" spans="2:16" ht="17" thickBot="1" x14ac:dyDescent="0.2">
      <c r="B7" s="261" t="s">
        <v>267</v>
      </c>
      <c r="C7" s="264" t="s">
        <v>342</v>
      </c>
      <c r="D7" s="260" t="s">
        <v>362</v>
      </c>
      <c r="E7" s="259">
        <v>345</v>
      </c>
      <c r="F7" s="259">
        <v>3260.8695652173915</v>
      </c>
      <c r="G7" s="259">
        <v>4347.826086956522</v>
      </c>
      <c r="J7" s="405"/>
      <c r="K7" s="405"/>
      <c r="L7" s="405"/>
      <c r="M7" s="405"/>
      <c r="N7" s="405"/>
      <c r="O7" s="405"/>
      <c r="P7" s="405"/>
    </row>
    <row r="8" spans="2:16" ht="17" thickBot="1" x14ac:dyDescent="0.2">
      <c r="B8" s="261" t="s">
        <v>88</v>
      </c>
      <c r="C8" s="264" t="s">
        <v>361</v>
      </c>
      <c r="D8" s="260" t="s">
        <v>362</v>
      </c>
      <c r="E8" s="259">
        <v>347</v>
      </c>
      <c r="F8" s="259">
        <v>3242.0749279538904</v>
      </c>
      <c r="G8" s="259">
        <v>4322.7665706051876</v>
      </c>
      <c r="J8" s="405"/>
      <c r="K8" s="405"/>
      <c r="L8" s="405"/>
      <c r="M8" s="405"/>
      <c r="N8" s="405"/>
      <c r="O8" s="405"/>
      <c r="P8" s="405"/>
    </row>
    <row r="9" spans="2:16" ht="17" thickBot="1" x14ac:dyDescent="0.2">
      <c r="B9" s="261" t="s">
        <v>86</v>
      </c>
      <c r="C9" s="264" t="s">
        <v>361</v>
      </c>
      <c r="D9" s="260" t="s">
        <v>362</v>
      </c>
      <c r="E9" s="259">
        <v>377</v>
      </c>
      <c r="F9" s="259">
        <v>2984.0848806366048</v>
      </c>
      <c r="G9" s="259">
        <v>3978.7798408488065</v>
      </c>
      <c r="J9" s="405"/>
      <c r="K9" s="405"/>
      <c r="L9" s="405"/>
      <c r="M9" s="405"/>
      <c r="N9" s="405"/>
      <c r="O9" s="405"/>
      <c r="P9" s="405"/>
    </row>
    <row r="10" spans="2:16" ht="17" thickBot="1" x14ac:dyDescent="0.2">
      <c r="B10" s="261" t="s">
        <v>339</v>
      </c>
      <c r="C10" s="264" t="s">
        <v>342</v>
      </c>
      <c r="D10" s="260" t="s">
        <v>362</v>
      </c>
      <c r="E10" s="259">
        <v>380</v>
      </c>
      <c r="F10" s="259">
        <v>2960.5263157894738</v>
      </c>
      <c r="G10" s="259">
        <v>3947.3684210526317</v>
      </c>
      <c r="J10" s="405"/>
      <c r="K10" s="405"/>
      <c r="L10" s="405"/>
      <c r="M10" s="405"/>
      <c r="N10" s="405"/>
      <c r="O10" s="405"/>
      <c r="P10" s="405"/>
    </row>
    <row r="11" spans="2:16" ht="17" thickBot="1" x14ac:dyDescent="0.2">
      <c r="B11" s="261" t="s">
        <v>260</v>
      </c>
      <c r="C11" s="264" t="s">
        <v>342</v>
      </c>
      <c r="D11" s="260" t="s">
        <v>362</v>
      </c>
      <c r="E11" s="259">
        <v>415</v>
      </c>
      <c r="F11" s="259">
        <v>2710.8433734939758</v>
      </c>
      <c r="G11" s="259">
        <v>3614.4578313253014</v>
      </c>
      <c r="J11" s="405"/>
      <c r="K11" s="405"/>
      <c r="L11" s="405"/>
      <c r="M11" s="405"/>
      <c r="N11" s="405"/>
      <c r="O11" s="405"/>
      <c r="P11" s="405"/>
    </row>
    <row r="12" spans="2:16" ht="17" thickBot="1" x14ac:dyDescent="0.2">
      <c r="B12" s="261" t="s">
        <v>317</v>
      </c>
      <c r="C12" s="264" t="s">
        <v>342</v>
      </c>
      <c r="D12" s="260" t="s">
        <v>362</v>
      </c>
      <c r="E12" s="259">
        <v>440</v>
      </c>
      <c r="F12" s="259">
        <v>2556.818181818182</v>
      </c>
      <c r="G12" s="259">
        <v>3409.090909090909</v>
      </c>
      <c r="J12" s="405"/>
      <c r="K12" s="405"/>
      <c r="L12" s="405"/>
      <c r="M12" s="405"/>
      <c r="N12" s="405"/>
      <c r="O12" s="405"/>
      <c r="P12" s="405"/>
    </row>
    <row r="13" spans="2:16" ht="17" thickBot="1" x14ac:dyDescent="0.2">
      <c r="B13" s="261" t="s">
        <v>237</v>
      </c>
      <c r="C13" s="264" t="s">
        <v>342</v>
      </c>
      <c r="D13" s="260" t="s">
        <v>362</v>
      </c>
      <c r="E13" s="259">
        <v>485</v>
      </c>
      <c r="F13" s="259">
        <v>2319.5876288659792</v>
      </c>
      <c r="G13" s="259">
        <v>3092.783505154639</v>
      </c>
      <c r="J13" s="405"/>
      <c r="K13" s="405"/>
      <c r="L13" s="405"/>
      <c r="M13" s="405"/>
      <c r="N13" s="405"/>
      <c r="O13" s="405"/>
      <c r="P13" s="405"/>
    </row>
    <row r="14" spans="2:16" ht="17" thickBot="1" x14ac:dyDescent="0.2">
      <c r="B14" s="261" t="s">
        <v>339</v>
      </c>
      <c r="C14" s="264" t="s">
        <v>342</v>
      </c>
      <c r="D14" s="260" t="s">
        <v>362</v>
      </c>
      <c r="E14" s="259">
        <v>500</v>
      </c>
      <c r="F14" s="259">
        <v>2250</v>
      </c>
      <c r="G14" s="259">
        <v>3000</v>
      </c>
      <c r="J14" s="405"/>
      <c r="K14" s="405"/>
      <c r="L14" s="405"/>
      <c r="M14" s="405"/>
      <c r="N14" s="405"/>
      <c r="O14" s="405"/>
      <c r="P14" s="405"/>
    </row>
    <row r="15" spans="2:16" ht="17" thickBot="1" x14ac:dyDescent="0.2">
      <c r="B15" s="261" t="s">
        <v>210</v>
      </c>
      <c r="C15" s="264" t="s">
        <v>337</v>
      </c>
      <c r="D15" s="260" t="s">
        <v>362</v>
      </c>
      <c r="E15" s="259">
        <v>512.5</v>
      </c>
      <c r="F15" s="259">
        <v>2195.1219512195121</v>
      </c>
      <c r="G15" s="259">
        <v>2926.8292682926831</v>
      </c>
      <c r="J15" s="405"/>
      <c r="K15" s="405"/>
      <c r="L15" s="405"/>
      <c r="M15" s="405"/>
      <c r="N15" s="405"/>
      <c r="O15" s="405"/>
      <c r="P15" s="405"/>
    </row>
    <row r="16" spans="2:16" ht="17" thickBot="1" x14ac:dyDescent="0.2">
      <c r="B16" s="261" t="s">
        <v>216</v>
      </c>
      <c r="C16" s="264" t="s">
        <v>337</v>
      </c>
      <c r="D16" s="260" t="s">
        <v>362</v>
      </c>
      <c r="E16" s="259">
        <v>529.75</v>
      </c>
      <c r="F16" s="259">
        <v>2123.6432279377063</v>
      </c>
      <c r="G16" s="259">
        <v>2831.5243039169418</v>
      </c>
      <c r="J16" s="405"/>
      <c r="K16" s="405"/>
      <c r="L16" s="405"/>
      <c r="M16" s="405"/>
      <c r="N16" s="405"/>
      <c r="O16" s="405"/>
      <c r="P16" s="405"/>
    </row>
    <row r="17" spans="2:16" ht="17" thickBot="1" x14ac:dyDescent="0.2">
      <c r="B17" s="261" t="s">
        <v>207</v>
      </c>
      <c r="C17" s="264" t="s">
        <v>337</v>
      </c>
      <c r="D17" s="260" t="s">
        <v>362</v>
      </c>
      <c r="E17" s="259">
        <v>683.33333333333337</v>
      </c>
      <c r="F17" s="259">
        <v>1646.3414634146341</v>
      </c>
      <c r="G17" s="259">
        <v>2195.1219512195121</v>
      </c>
      <c r="J17" s="405"/>
      <c r="K17" s="405"/>
      <c r="L17" s="405"/>
      <c r="M17" s="405"/>
      <c r="N17" s="405"/>
      <c r="O17" s="405"/>
      <c r="P17" s="405"/>
    </row>
    <row r="18" spans="2:16" ht="17" thickBot="1" x14ac:dyDescent="0.2">
      <c r="B18" s="261" t="s">
        <v>208</v>
      </c>
      <c r="C18" s="264" t="s">
        <v>337</v>
      </c>
      <c r="D18" s="260" t="s">
        <v>362</v>
      </c>
      <c r="E18" s="259">
        <v>742.5</v>
      </c>
      <c r="F18" s="259">
        <v>1515.1515151515152</v>
      </c>
      <c r="G18" s="259">
        <v>2020.2020202020201</v>
      </c>
      <c r="J18" s="405"/>
      <c r="K18" s="405"/>
      <c r="L18" s="405"/>
      <c r="M18" s="405"/>
      <c r="N18" s="405"/>
      <c r="O18" s="405"/>
      <c r="P18" s="405"/>
    </row>
    <row r="19" spans="2:16" ht="17" thickBot="1" x14ac:dyDescent="0.2">
      <c r="B19" s="261" t="s">
        <v>314</v>
      </c>
      <c r="C19" s="264" t="s">
        <v>361</v>
      </c>
      <c r="D19" s="260" t="s">
        <v>362</v>
      </c>
      <c r="E19" s="259">
        <v>782</v>
      </c>
      <c r="F19" s="259">
        <v>1438.618925831202</v>
      </c>
      <c r="G19" s="259">
        <v>1918.158567774936</v>
      </c>
      <c r="J19" s="405"/>
      <c r="K19" s="405"/>
      <c r="L19" s="405"/>
      <c r="M19" s="405"/>
      <c r="N19" s="405"/>
      <c r="O19" s="405"/>
      <c r="P19" s="405"/>
    </row>
    <row r="20" spans="2:16" ht="17" thickBot="1" x14ac:dyDescent="0.2">
      <c r="B20" s="261" t="s">
        <v>106</v>
      </c>
      <c r="C20" s="264" t="s">
        <v>361</v>
      </c>
      <c r="D20" s="260" t="s">
        <v>362</v>
      </c>
      <c r="E20" s="259">
        <v>783</v>
      </c>
      <c r="F20" s="259">
        <v>1436.7816091954023</v>
      </c>
      <c r="G20" s="259">
        <v>1915.7088122605364</v>
      </c>
      <c r="J20" s="405"/>
      <c r="K20" s="405"/>
      <c r="L20" s="405"/>
      <c r="M20" s="405"/>
      <c r="N20" s="405"/>
      <c r="O20" s="405"/>
      <c r="P20" s="405"/>
    </row>
    <row r="21" spans="2:16" ht="17" thickBot="1" x14ac:dyDescent="0.2">
      <c r="B21" s="261" t="s">
        <v>306</v>
      </c>
      <c r="C21" s="264" t="s">
        <v>361</v>
      </c>
      <c r="D21" s="260" t="s">
        <v>362</v>
      </c>
      <c r="E21" s="259">
        <v>943</v>
      </c>
      <c r="F21" s="259">
        <v>1193.0010604453871</v>
      </c>
      <c r="G21" s="259">
        <v>1590.6680805938495</v>
      </c>
      <c r="J21" s="405"/>
      <c r="K21" s="405"/>
      <c r="L21" s="405"/>
      <c r="M21" s="405"/>
      <c r="N21" s="405"/>
      <c r="O21" s="405"/>
      <c r="P21" s="405"/>
    </row>
    <row r="22" spans="2:16" ht="17" thickBot="1" x14ac:dyDescent="0.2">
      <c r="B22" s="261" t="s">
        <v>84</v>
      </c>
      <c r="C22" s="264" t="s">
        <v>361</v>
      </c>
      <c r="D22" s="260" t="s">
        <v>362</v>
      </c>
      <c r="E22" s="259">
        <v>1030</v>
      </c>
      <c r="F22" s="259">
        <v>1092.2330097087379</v>
      </c>
      <c r="G22" s="259">
        <v>1456.3106796116506</v>
      </c>
      <c r="J22" s="405"/>
      <c r="K22" s="405"/>
      <c r="L22" s="405"/>
      <c r="M22" s="405"/>
      <c r="N22" s="405"/>
      <c r="O22" s="405"/>
      <c r="P22" s="405"/>
    </row>
    <row r="23" spans="2:16" ht="17" thickBot="1" x14ac:dyDescent="0.2">
      <c r="B23" s="261" t="s">
        <v>232</v>
      </c>
      <c r="C23" s="264" t="s">
        <v>342</v>
      </c>
      <c r="D23" s="260" t="s">
        <v>362</v>
      </c>
      <c r="E23" s="259">
        <v>1106.6666666666667</v>
      </c>
      <c r="F23" s="259">
        <v>1016.5662650602409</v>
      </c>
      <c r="G23" s="259">
        <v>1355.4216867469879</v>
      </c>
      <c r="J23" s="405"/>
      <c r="K23" s="405"/>
      <c r="L23" s="405"/>
      <c r="M23" s="405"/>
      <c r="N23" s="405"/>
      <c r="O23" s="405"/>
      <c r="P23" s="405"/>
    </row>
    <row r="24" spans="2:16" ht="33" thickBot="1" x14ac:dyDescent="0.2">
      <c r="B24" s="261" t="s">
        <v>359</v>
      </c>
      <c r="C24" s="264" t="s">
        <v>361</v>
      </c>
      <c r="D24" s="260" t="s">
        <v>362</v>
      </c>
      <c r="E24" s="259">
        <v>1182</v>
      </c>
      <c r="F24" s="259">
        <v>951.7766497461929</v>
      </c>
      <c r="G24" s="259">
        <v>1269.0355329949239</v>
      </c>
      <c r="J24" s="405"/>
      <c r="K24" s="405"/>
      <c r="L24" s="405"/>
      <c r="M24" s="405"/>
      <c r="N24" s="405"/>
      <c r="O24" s="405"/>
      <c r="P24" s="405"/>
    </row>
    <row r="25" spans="2:16" ht="17" thickBot="1" x14ac:dyDescent="0.2">
      <c r="B25" s="261" t="s">
        <v>211</v>
      </c>
      <c r="C25" s="264" t="s">
        <v>337</v>
      </c>
      <c r="D25" s="260" t="s">
        <v>362</v>
      </c>
      <c r="E25" s="259">
        <v>1265</v>
      </c>
      <c r="F25" s="259">
        <v>889.32806324110675</v>
      </c>
      <c r="G25" s="259">
        <v>1185.7707509881423</v>
      </c>
      <c r="J25" s="405"/>
      <c r="K25" s="405"/>
      <c r="L25" s="405"/>
      <c r="M25" s="405"/>
      <c r="N25" s="405"/>
      <c r="O25" s="405"/>
      <c r="P25" s="405"/>
    </row>
    <row r="26" spans="2:16" ht="17" thickBot="1" x14ac:dyDescent="0.2">
      <c r="B26" s="261" t="s">
        <v>209</v>
      </c>
      <c r="C26" s="264" t="s">
        <v>337</v>
      </c>
      <c r="D26" s="260" t="s">
        <v>362</v>
      </c>
      <c r="E26" s="259">
        <v>1385</v>
      </c>
      <c r="F26" s="259">
        <v>812.27436823104688</v>
      </c>
      <c r="G26" s="259">
        <v>1083.0324909747292</v>
      </c>
      <c r="J26" s="405"/>
      <c r="K26" s="405"/>
      <c r="L26" s="405"/>
      <c r="M26" s="405"/>
      <c r="N26" s="405"/>
      <c r="O26" s="405"/>
      <c r="P26" s="405"/>
    </row>
    <row r="27" spans="2:16" ht="17" thickBot="1" x14ac:dyDescent="0.2">
      <c r="B27" s="261" t="s">
        <v>353</v>
      </c>
      <c r="C27" s="264" t="s">
        <v>358</v>
      </c>
      <c r="D27" s="260" t="s">
        <v>362</v>
      </c>
      <c r="E27" s="259">
        <v>1403.3333333333333</v>
      </c>
      <c r="F27" s="259">
        <v>801.66270783847983</v>
      </c>
      <c r="G27" s="259">
        <v>1068.8836104513064</v>
      </c>
      <c r="J27" s="405"/>
      <c r="K27" s="405"/>
      <c r="L27" s="405"/>
      <c r="M27" s="405"/>
      <c r="N27" s="405"/>
      <c r="O27" s="405"/>
      <c r="P27" s="405"/>
    </row>
    <row r="28" spans="2:16" ht="17" thickBot="1" x14ac:dyDescent="0.2">
      <c r="B28" s="261" t="s">
        <v>316</v>
      </c>
      <c r="C28" s="264" t="s">
        <v>361</v>
      </c>
      <c r="D28" s="260" t="s">
        <v>362</v>
      </c>
      <c r="E28" s="259">
        <v>1420.75</v>
      </c>
      <c r="F28" s="259">
        <v>791.83529825796234</v>
      </c>
      <c r="G28" s="259">
        <v>1055.7803976772832</v>
      </c>
    </row>
    <row r="29" spans="2:16" ht="17" thickBot="1" x14ac:dyDescent="0.2">
      <c r="B29" s="261" t="s">
        <v>233</v>
      </c>
      <c r="C29" s="264" t="s">
        <v>342</v>
      </c>
      <c r="D29" s="260" t="s">
        <v>362</v>
      </c>
      <c r="E29" s="259">
        <v>1425</v>
      </c>
      <c r="F29" s="259">
        <v>789.47368421052636</v>
      </c>
      <c r="G29" s="259">
        <v>1052.6315789473683</v>
      </c>
    </row>
    <row r="30" spans="2:16" ht="17" thickBot="1" x14ac:dyDescent="0.2">
      <c r="B30" s="261" t="s">
        <v>171</v>
      </c>
      <c r="C30" s="264" t="s">
        <v>361</v>
      </c>
      <c r="D30" s="260" t="s">
        <v>362</v>
      </c>
      <c r="E30" s="259">
        <v>1434.5</v>
      </c>
      <c r="F30" s="259">
        <v>784.24538166608579</v>
      </c>
      <c r="G30" s="259">
        <v>1045.6605088881142</v>
      </c>
    </row>
    <row r="31" spans="2:16" ht="17" thickBot="1" x14ac:dyDescent="0.2">
      <c r="B31" s="261" t="s">
        <v>62</v>
      </c>
      <c r="C31" s="264" t="s">
        <v>346</v>
      </c>
      <c r="D31" s="260" t="s">
        <v>362</v>
      </c>
      <c r="E31" s="259">
        <v>1600</v>
      </c>
      <c r="F31" s="259">
        <v>703.125</v>
      </c>
      <c r="G31" s="259">
        <v>937.5</v>
      </c>
    </row>
    <row r="32" spans="2:16" ht="33" thickBot="1" x14ac:dyDescent="0.2">
      <c r="B32" s="261" t="s">
        <v>345</v>
      </c>
      <c r="C32" s="264" t="s">
        <v>346</v>
      </c>
      <c r="D32" s="260" t="s">
        <v>362</v>
      </c>
      <c r="E32" s="259">
        <v>2010</v>
      </c>
      <c r="F32" s="259">
        <v>559.70149253731347</v>
      </c>
      <c r="G32" s="259">
        <v>746.26865671641792</v>
      </c>
    </row>
    <row r="33" spans="2:7" ht="17" thickBot="1" x14ac:dyDescent="0.2">
      <c r="B33" s="261" t="s">
        <v>351</v>
      </c>
      <c r="C33" s="264" t="s">
        <v>358</v>
      </c>
      <c r="D33" s="260" t="s">
        <v>362</v>
      </c>
      <c r="E33" s="259">
        <v>2100</v>
      </c>
      <c r="F33" s="259">
        <v>535.71428571428567</v>
      </c>
      <c r="G33" s="259">
        <v>714.28571428571433</v>
      </c>
    </row>
    <row r="34" spans="2:7" ht="17" thickBot="1" x14ac:dyDescent="0.2">
      <c r="B34" s="261" t="s">
        <v>95</v>
      </c>
      <c r="C34" s="264" t="s">
        <v>361</v>
      </c>
      <c r="D34" s="260" t="s">
        <v>362</v>
      </c>
      <c r="E34" s="259">
        <v>2189</v>
      </c>
      <c r="F34" s="259">
        <v>513.93330287802655</v>
      </c>
      <c r="G34" s="259">
        <v>685.24440383736862</v>
      </c>
    </row>
    <row r="35" spans="2:7" ht="17" thickBot="1" x14ac:dyDescent="0.2">
      <c r="B35" s="261" t="s">
        <v>93</v>
      </c>
      <c r="C35" s="264" t="s">
        <v>361</v>
      </c>
      <c r="D35" s="260" t="s">
        <v>362</v>
      </c>
      <c r="E35" s="259">
        <v>2562.5</v>
      </c>
      <c r="F35" s="259">
        <v>439.02439024390242</v>
      </c>
      <c r="G35" s="259">
        <v>585.36585365853659</v>
      </c>
    </row>
    <row r="36" spans="2:7" ht="17" thickBot="1" x14ac:dyDescent="0.2">
      <c r="B36" s="261" t="s">
        <v>304</v>
      </c>
      <c r="C36" s="264" t="s">
        <v>337</v>
      </c>
      <c r="D36" s="260" t="s">
        <v>362</v>
      </c>
      <c r="E36" s="259">
        <v>2800</v>
      </c>
      <c r="F36" s="259">
        <v>401.78571428571428</v>
      </c>
      <c r="G36" s="259">
        <v>535.71428571428567</v>
      </c>
    </row>
    <row r="37" spans="2:7" ht="17" thickBot="1" x14ac:dyDescent="0.2">
      <c r="B37" s="261" t="s">
        <v>348</v>
      </c>
      <c r="C37" s="264" t="s">
        <v>358</v>
      </c>
      <c r="D37" s="260" t="s">
        <v>362</v>
      </c>
      <c r="E37" s="259">
        <v>2900</v>
      </c>
      <c r="F37" s="259">
        <v>387.93103448275861</v>
      </c>
      <c r="G37" s="259">
        <v>517.24137931034488</v>
      </c>
    </row>
    <row r="38" spans="2:7" ht="17" thickBot="1" x14ac:dyDescent="0.2">
      <c r="B38" s="261" t="s">
        <v>68</v>
      </c>
      <c r="C38" s="264" t="s">
        <v>346</v>
      </c>
      <c r="D38" s="260" t="s">
        <v>362</v>
      </c>
      <c r="E38" s="259">
        <v>3300</v>
      </c>
      <c r="F38" s="259">
        <v>340.90909090909093</v>
      </c>
      <c r="G38" s="259">
        <v>454.54545454545456</v>
      </c>
    </row>
    <row r="39" spans="2:7" ht="17" thickBot="1" x14ac:dyDescent="0.2">
      <c r="B39" s="261" t="s">
        <v>146</v>
      </c>
      <c r="C39" s="264" t="s">
        <v>361</v>
      </c>
      <c r="D39" s="260" t="s">
        <v>362</v>
      </c>
      <c r="E39" s="259">
        <v>3425</v>
      </c>
      <c r="F39" s="259">
        <v>328.46715328467155</v>
      </c>
      <c r="G39" s="259">
        <v>437.95620437956205</v>
      </c>
    </row>
    <row r="40" spans="2:7" ht="17" thickBot="1" x14ac:dyDescent="0.2">
      <c r="B40" s="261" t="s">
        <v>90</v>
      </c>
      <c r="C40" s="264" t="s">
        <v>361</v>
      </c>
      <c r="D40" s="260" t="s">
        <v>362</v>
      </c>
      <c r="E40" s="259">
        <v>3461</v>
      </c>
      <c r="F40" s="259">
        <v>325.05056342097657</v>
      </c>
      <c r="G40" s="259">
        <v>433.40075122796878</v>
      </c>
    </row>
    <row r="41" spans="2:7" ht="17" thickBot="1" x14ac:dyDescent="0.2">
      <c r="B41" s="261" t="s">
        <v>82</v>
      </c>
      <c r="C41" s="264" t="s">
        <v>361</v>
      </c>
      <c r="D41" s="260" t="s">
        <v>362</v>
      </c>
      <c r="E41" s="259">
        <v>3518.3333333333335</v>
      </c>
      <c r="F41" s="259">
        <v>319.75367124585506</v>
      </c>
      <c r="G41" s="259">
        <v>426.33822832780669</v>
      </c>
    </row>
    <row r="42" spans="2:7" ht="17" thickBot="1" x14ac:dyDescent="0.2">
      <c r="B42" s="261" t="s">
        <v>343</v>
      </c>
      <c r="C42" s="264" t="s">
        <v>346</v>
      </c>
      <c r="D42" s="260" t="s">
        <v>362</v>
      </c>
      <c r="E42" s="259">
        <v>3745</v>
      </c>
      <c r="F42" s="259">
        <v>300.40053404539384</v>
      </c>
      <c r="G42" s="259">
        <v>400.53404539385849</v>
      </c>
    </row>
    <row r="43" spans="2:7" ht="17" thickBot="1" x14ac:dyDescent="0.2">
      <c r="B43" s="261" t="s">
        <v>212</v>
      </c>
      <c r="C43" s="264" t="s">
        <v>337</v>
      </c>
      <c r="D43" s="260" t="s">
        <v>362</v>
      </c>
      <c r="E43" s="259">
        <v>3950</v>
      </c>
      <c r="F43" s="259">
        <v>284.81012658227849</v>
      </c>
      <c r="G43" s="259">
        <v>379.74683544303798</v>
      </c>
    </row>
    <row r="44" spans="2:7" ht="17" thickBot="1" x14ac:dyDescent="0.2">
      <c r="B44" s="261" t="s">
        <v>180</v>
      </c>
      <c r="C44" s="264" t="s">
        <v>361</v>
      </c>
      <c r="D44" s="260" t="s">
        <v>362</v>
      </c>
      <c r="E44" s="259">
        <v>4195.5</v>
      </c>
      <c r="F44" s="259">
        <v>268.14444047193422</v>
      </c>
      <c r="G44" s="259">
        <v>357.5259206292456</v>
      </c>
    </row>
    <row r="45" spans="2:7" ht="17" thickBot="1" x14ac:dyDescent="0.2">
      <c r="B45" s="261" t="s">
        <v>76</v>
      </c>
      <c r="C45" s="264" t="s">
        <v>361</v>
      </c>
      <c r="D45" s="260" t="s">
        <v>362</v>
      </c>
      <c r="E45" s="259">
        <v>4581</v>
      </c>
      <c r="F45" s="259">
        <v>245.57956777996071</v>
      </c>
      <c r="G45" s="259">
        <v>327.43942370661426</v>
      </c>
    </row>
    <row r="46" spans="2:7" ht="17" thickBot="1" x14ac:dyDescent="0.2">
      <c r="B46" s="261" t="s">
        <v>354</v>
      </c>
      <c r="C46" s="264" t="s">
        <v>358</v>
      </c>
      <c r="D46" s="260" t="s">
        <v>362</v>
      </c>
      <c r="E46" s="259">
        <v>4780</v>
      </c>
      <c r="F46" s="259">
        <v>235.35564853556485</v>
      </c>
      <c r="G46" s="259">
        <v>313.80753138075312</v>
      </c>
    </row>
    <row r="47" spans="2:7" ht="17" thickBot="1" x14ac:dyDescent="0.2">
      <c r="B47" s="261" t="s">
        <v>175</v>
      </c>
      <c r="C47" s="264" t="s">
        <v>361</v>
      </c>
      <c r="D47" s="260" t="s">
        <v>362</v>
      </c>
      <c r="E47" s="259">
        <v>4825.75</v>
      </c>
      <c r="F47" s="259">
        <v>233.12438481065121</v>
      </c>
      <c r="G47" s="259">
        <v>310.83251308086824</v>
      </c>
    </row>
    <row r="48" spans="2:7" ht="17" thickBot="1" x14ac:dyDescent="0.2">
      <c r="B48" s="261" t="s">
        <v>291</v>
      </c>
      <c r="C48" s="264" t="s">
        <v>342</v>
      </c>
      <c r="D48" s="260" t="s">
        <v>362</v>
      </c>
      <c r="E48" s="259">
        <v>5400</v>
      </c>
      <c r="F48" s="259">
        <v>208.33333333333334</v>
      </c>
      <c r="G48" s="259">
        <v>277.77777777777777</v>
      </c>
    </row>
    <row r="49" spans="2:7" ht="17" thickBot="1" x14ac:dyDescent="0.2">
      <c r="B49" s="261" t="s">
        <v>185</v>
      </c>
      <c r="C49" s="264" t="s">
        <v>361</v>
      </c>
      <c r="D49" s="260" t="s">
        <v>362</v>
      </c>
      <c r="E49" s="259">
        <v>7662</v>
      </c>
      <c r="F49" s="259">
        <v>146.82850430696945</v>
      </c>
      <c r="G49" s="259">
        <v>195.77133907595928</v>
      </c>
    </row>
    <row r="50" spans="2:7" ht="17" thickBot="1" x14ac:dyDescent="0.2">
      <c r="B50" s="261" t="s">
        <v>54</v>
      </c>
      <c r="C50" s="264" t="s">
        <v>346</v>
      </c>
      <c r="D50" s="260" t="s">
        <v>362</v>
      </c>
      <c r="E50" s="259">
        <v>8900</v>
      </c>
      <c r="F50" s="259">
        <v>126.40449438202248</v>
      </c>
      <c r="G50" s="259">
        <v>168.53932584269663</v>
      </c>
    </row>
    <row r="51" spans="2:7" ht="17" thickBot="1" x14ac:dyDescent="0.2">
      <c r="B51" s="261" t="s">
        <v>131</v>
      </c>
      <c r="C51" s="264" t="s">
        <v>361</v>
      </c>
      <c r="D51" s="260" t="s">
        <v>362</v>
      </c>
      <c r="E51" s="259">
        <v>9180</v>
      </c>
      <c r="F51" s="259">
        <v>122.54901960784314</v>
      </c>
      <c r="G51" s="259">
        <v>163.3986928104575</v>
      </c>
    </row>
    <row r="52" spans="2:7" ht="17" thickBot="1" x14ac:dyDescent="0.2">
      <c r="B52" s="261" t="s">
        <v>253</v>
      </c>
      <c r="C52" s="264" t="s">
        <v>342</v>
      </c>
      <c r="D52" s="260" t="s">
        <v>362</v>
      </c>
      <c r="E52" s="259">
        <v>10000</v>
      </c>
      <c r="F52" s="259">
        <v>112.5</v>
      </c>
      <c r="G52" s="259">
        <v>150</v>
      </c>
    </row>
    <row r="53" spans="2:7" ht="17" thickBot="1" x14ac:dyDescent="0.2">
      <c r="B53" s="261" t="s">
        <v>344</v>
      </c>
      <c r="C53" s="264" t="s">
        <v>346</v>
      </c>
      <c r="D53" s="260" t="s">
        <v>362</v>
      </c>
      <c r="E53" s="259">
        <v>11875</v>
      </c>
      <c r="F53" s="259">
        <v>94.736842105263165</v>
      </c>
      <c r="G53" s="259">
        <v>126.31578947368421</v>
      </c>
    </row>
    <row r="54" spans="2:7" ht="17" thickBot="1" x14ac:dyDescent="0.2">
      <c r="B54" s="261" t="s">
        <v>85</v>
      </c>
      <c r="C54" s="264" t="s">
        <v>361</v>
      </c>
      <c r="D54" s="260" t="s">
        <v>362</v>
      </c>
      <c r="E54" s="259">
        <v>13112</v>
      </c>
      <c r="F54" s="259">
        <v>85.799267846247716</v>
      </c>
      <c r="G54" s="259">
        <v>114.39902379499695</v>
      </c>
    </row>
    <row r="55" spans="2:7" ht="17" thickBot="1" x14ac:dyDescent="0.2">
      <c r="B55" s="261" t="s">
        <v>228</v>
      </c>
      <c r="C55" s="264" t="s">
        <v>346</v>
      </c>
      <c r="D55" s="260" t="s">
        <v>362</v>
      </c>
      <c r="E55" s="259">
        <v>14850</v>
      </c>
      <c r="F55" s="259">
        <v>75.757575757575751</v>
      </c>
      <c r="G55" s="259">
        <v>101.01010101010101</v>
      </c>
    </row>
    <row r="56" spans="2:7" ht="17" thickBot="1" x14ac:dyDescent="0.2">
      <c r="B56" s="261" t="s">
        <v>222</v>
      </c>
      <c r="C56" s="264" t="s">
        <v>346</v>
      </c>
      <c r="D56" s="260" t="s">
        <v>362</v>
      </c>
      <c r="E56" s="259">
        <v>15950</v>
      </c>
      <c r="F56" s="259">
        <v>70.532915360501562</v>
      </c>
      <c r="G56" s="259">
        <v>94.043887147335425</v>
      </c>
    </row>
    <row r="57" spans="2:7" ht="17" thickBot="1" x14ac:dyDescent="0.2">
      <c r="B57" s="261" t="s">
        <v>141</v>
      </c>
      <c r="C57" s="264" t="s">
        <v>361</v>
      </c>
      <c r="D57" s="260" t="s">
        <v>362</v>
      </c>
      <c r="E57" s="259">
        <v>16920</v>
      </c>
      <c r="F57" s="259">
        <v>66.489361702127653</v>
      </c>
      <c r="G57" s="259">
        <v>88.652482269503551</v>
      </c>
    </row>
    <row r="58" spans="2:7" ht="17" thickBot="1" x14ac:dyDescent="0.2">
      <c r="B58" s="261" t="s">
        <v>227</v>
      </c>
      <c r="C58" s="264" t="s">
        <v>346</v>
      </c>
      <c r="D58" s="260" t="s">
        <v>362</v>
      </c>
      <c r="E58" s="259">
        <v>17000</v>
      </c>
      <c r="F58" s="259">
        <v>66.17647058823529</v>
      </c>
      <c r="G58" s="259">
        <v>88.235294117647058</v>
      </c>
    </row>
    <row r="59" spans="2:7" ht="17" thickBot="1" x14ac:dyDescent="0.2">
      <c r="B59" s="261" t="s">
        <v>221</v>
      </c>
      <c r="C59" s="264" t="s">
        <v>346</v>
      </c>
      <c r="D59" s="260" t="s">
        <v>362</v>
      </c>
      <c r="E59" s="259">
        <v>20500</v>
      </c>
      <c r="F59" s="259">
        <v>54.878048780487802</v>
      </c>
      <c r="G59" s="259">
        <v>73.170731707317074</v>
      </c>
    </row>
    <row r="60" spans="2:7" ht="17" thickBot="1" x14ac:dyDescent="0.2">
      <c r="B60" s="261" t="s">
        <v>79</v>
      </c>
      <c r="C60" s="264" t="s">
        <v>361</v>
      </c>
      <c r="D60" s="260" t="s">
        <v>362</v>
      </c>
      <c r="E60" s="259">
        <v>22022.6</v>
      </c>
      <c r="F60" s="259">
        <v>51.083886552904744</v>
      </c>
      <c r="G60" s="259">
        <v>68.11184873720633</v>
      </c>
    </row>
    <row r="61" spans="2:7" ht="17" thickBot="1" x14ac:dyDescent="0.2">
      <c r="B61" s="261" t="s">
        <v>375</v>
      </c>
      <c r="C61" s="264" t="s">
        <v>375</v>
      </c>
      <c r="D61" s="260" t="s">
        <v>362</v>
      </c>
      <c r="E61" s="259" t="s">
        <v>375</v>
      </c>
      <c r="F61" s="259" t="s">
        <v>375</v>
      </c>
      <c r="G61" s="259" t="s">
        <v>375</v>
      </c>
    </row>
    <row r="62" spans="2:7" ht="17" thickBot="1" x14ac:dyDescent="0.2">
      <c r="B62" s="261" t="s">
        <v>375</v>
      </c>
      <c r="C62" s="264" t="s">
        <v>375</v>
      </c>
      <c r="D62" s="260" t="s">
        <v>362</v>
      </c>
      <c r="E62" s="259" t="s">
        <v>375</v>
      </c>
      <c r="F62" s="259" t="s">
        <v>375</v>
      </c>
      <c r="G62" s="259" t="s">
        <v>375</v>
      </c>
    </row>
    <row r="63" spans="2:7" ht="17" thickBot="1" x14ac:dyDescent="0.2">
      <c r="B63" s="261" t="s">
        <v>375</v>
      </c>
      <c r="C63" s="264" t="s">
        <v>375</v>
      </c>
      <c r="D63" s="260" t="s">
        <v>362</v>
      </c>
      <c r="E63" s="259" t="s">
        <v>375</v>
      </c>
      <c r="F63" s="259" t="s">
        <v>375</v>
      </c>
      <c r="G63" s="259" t="s">
        <v>375</v>
      </c>
    </row>
    <row r="64" spans="2:7" ht="17" thickBot="1" x14ac:dyDescent="0.2">
      <c r="B64" s="261" t="s">
        <v>375</v>
      </c>
      <c r="C64" s="264" t="s">
        <v>375</v>
      </c>
      <c r="D64" s="260" t="s">
        <v>362</v>
      </c>
      <c r="E64" s="259" t="s">
        <v>375</v>
      </c>
      <c r="F64" s="259" t="s">
        <v>375</v>
      </c>
      <c r="G64" s="259" t="s">
        <v>375</v>
      </c>
    </row>
    <row r="65" spans="2:7" ht="17" thickBot="1" x14ac:dyDescent="0.2">
      <c r="B65" s="261" t="s">
        <v>375</v>
      </c>
      <c r="C65" s="264" t="s">
        <v>375</v>
      </c>
      <c r="D65" s="260" t="s">
        <v>362</v>
      </c>
      <c r="E65" s="259" t="s">
        <v>375</v>
      </c>
      <c r="F65" s="259" t="s">
        <v>375</v>
      </c>
      <c r="G65" s="259" t="s">
        <v>375</v>
      </c>
    </row>
    <row r="66" spans="2:7" ht="17" thickBot="1" x14ac:dyDescent="0.2">
      <c r="B66" s="261" t="s">
        <v>375</v>
      </c>
      <c r="C66" s="264" t="s">
        <v>375</v>
      </c>
      <c r="D66" s="260" t="s">
        <v>362</v>
      </c>
      <c r="E66" s="259" t="s">
        <v>375</v>
      </c>
      <c r="F66" s="259" t="s">
        <v>375</v>
      </c>
      <c r="G66" s="259" t="s">
        <v>375</v>
      </c>
    </row>
    <row r="67" spans="2:7" ht="17" thickBot="1" x14ac:dyDescent="0.2">
      <c r="B67" s="261" t="s">
        <v>375</v>
      </c>
      <c r="C67" s="264" t="s">
        <v>375</v>
      </c>
      <c r="D67" s="260" t="s">
        <v>362</v>
      </c>
      <c r="E67" s="259" t="s">
        <v>375</v>
      </c>
      <c r="F67" s="259" t="s">
        <v>375</v>
      </c>
      <c r="G67" s="259" t="s">
        <v>375</v>
      </c>
    </row>
    <row r="68" spans="2:7" ht="17" thickBot="1" x14ac:dyDescent="0.2">
      <c r="B68" s="261" t="s">
        <v>375</v>
      </c>
      <c r="C68" s="264" t="s">
        <v>375</v>
      </c>
      <c r="D68" s="260" t="s">
        <v>362</v>
      </c>
      <c r="E68" s="259" t="s">
        <v>375</v>
      </c>
      <c r="F68" s="259" t="s">
        <v>375</v>
      </c>
      <c r="G68" s="259" t="s">
        <v>375</v>
      </c>
    </row>
    <row r="69" spans="2:7" ht="17" thickBot="1" x14ac:dyDescent="0.2">
      <c r="B69" s="261" t="s">
        <v>375</v>
      </c>
      <c r="C69" s="264" t="s">
        <v>375</v>
      </c>
      <c r="D69" s="260" t="s">
        <v>362</v>
      </c>
      <c r="E69" s="259" t="s">
        <v>375</v>
      </c>
      <c r="F69" s="259" t="s">
        <v>375</v>
      </c>
      <c r="G69" s="259" t="s">
        <v>375</v>
      </c>
    </row>
    <row r="70" spans="2:7" ht="17" thickBot="1" x14ac:dyDescent="0.2">
      <c r="B70" s="261" t="s">
        <v>375</v>
      </c>
      <c r="C70" s="264" t="s">
        <v>375</v>
      </c>
      <c r="D70" s="260" t="s">
        <v>362</v>
      </c>
      <c r="E70" s="259" t="s">
        <v>375</v>
      </c>
      <c r="F70" s="259" t="s">
        <v>375</v>
      </c>
      <c r="G70" s="259" t="s">
        <v>375</v>
      </c>
    </row>
    <row r="71" spans="2:7" ht="17" thickBot="1" x14ac:dyDescent="0.2">
      <c r="B71" s="261" t="s">
        <v>375</v>
      </c>
      <c r="C71" s="264" t="s">
        <v>375</v>
      </c>
      <c r="D71" s="260" t="s">
        <v>362</v>
      </c>
      <c r="E71" s="259" t="s">
        <v>375</v>
      </c>
      <c r="F71" s="259" t="s">
        <v>375</v>
      </c>
      <c r="G71" s="259" t="s">
        <v>375</v>
      </c>
    </row>
    <row r="72" spans="2:7" ht="17" thickBot="1" x14ac:dyDescent="0.2">
      <c r="B72" s="261" t="s">
        <v>375</v>
      </c>
      <c r="C72" s="264" t="s">
        <v>375</v>
      </c>
      <c r="D72" s="260" t="s">
        <v>362</v>
      </c>
      <c r="E72" s="259" t="s">
        <v>375</v>
      </c>
      <c r="F72" s="259" t="s">
        <v>375</v>
      </c>
      <c r="G72" s="259" t="s">
        <v>375</v>
      </c>
    </row>
    <row r="73" spans="2:7" ht="17" thickBot="1" x14ac:dyDescent="0.2">
      <c r="B73" s="261" t="s">
        <v>375</v>
      </c>
      <c r="C73" s="264" t="s">
        <v>375</v>
      </c>
      <c r="D73" s="260" t="s">
        <v>362</v>
      </c>
      <c r="E73" s="259" t="s">
        <v>375</v>
      </c>
      <c r="F73" s="259" t="s">
        <v>375</v>
      </c>
      <c r="G73" s="259" t="s">
        <v>375</v>
      </c>
    </row>
    <row r="74" spans="2:7" ht="17" thickBot="1" x14ac:dyDescent="0.2">
      <c r="B74" s="261" t="s">
        <v>375</v>
      </c>
      <c r="C74" s="264" t="s">
        <v>375</v>
      </c>
      <c r="D74" s="260" t="s">
        <v>362</v>
      </c>
      <c r="E74" s="259" t="s">
        <v>375</v>
      </c>
      <c r="F74" s="259" t="s">
        <v>375</v>
      </c>
      <c r="G74" s="259" t="s">
        <v>375</v>
      </c>
    </row>
    <row r="75" spans="2:7" ht="17" thickBot="1" x14ac:dyDescent="0.2">
      <c r="B75" s="261" t="s">
        <v>375</v>
      </c>
      <c r="C75" s="264" t="s">
        <v>375</v>
      </c>
      <c r="D75" s="260" t="s">
        <v>362</v>
      </c>
      <c r="E75" s="259" t="s">
        <v>375</v>
      </c>
      <c r="F75" s="259" t="s">
        <v>375</v>
      </c>
      <c r="G75" s="259" t="s">
        <v>375</v>
      </c>
    </row>
    <row r="76" spans="2:7" ht="17" thickBot="1" x14ac:dyDescent="0.2">
      <c r="B76" s="261" t="s">
        <v>375</v>
      </c>
      <c r="C76" s="264" t="s">
        <v>375</v>
      </c>
      <c r="D76" s="260" t="s">
        <v>362</v>
      </c>
      <c r="E76" s="259" t="s">
        <v>375</v>
      </c>
      <c r="F76" s="259" t="s">
        <v>375</v>
      </c>
      <c r="G76" s="259" t="s">
        <v>375</v>
      </c>
    </row>
    <row r="77" spans="2:7" ht="17" thickBot="1" x14ac:dyDescent="0.2">
      <c r="B77" s="261" t="s">
        <v>375</v>
      </c>
      <c r="C77" s="264" t="s">
        <v>375</v>
      </c>
      <c r="D77" s="260" t="s">
        <v>362</v>
      </c>
      <c r="E77" s="259" t="s">
        <v>375</v>
      </c>
      <c r="F77" s="259" t="s">
        <v>375</v>
      </c>
      <c r="G77" s="259" t="s">
        <v>375</v>
      </c>
    </row>
    <row r="78" spans="2:7" ht="17" thickBot="1" x14ac:dyDescent="0.2">
      <c r="B78" s="261" t="s">
        <v>375</v>
      </c>
      <c r="C78" s="264" t="s">
        <v>375</v>
      </c>
      <c r="D78" s="260" t="s">
        <v>362</v>
      </c>
      <c r="E78" s="259" t="s">
        <v>375</v>
      </c>
      <c r="F78" s="259" t="s">
        <v>375</v>
      </c>
      <c r="G78" s="259" t="s">
        <v>375</v>
      </c>
    </row>
    <row r="79" spans="2:7" ht="17" thickBot="1" x14ac:dyDescent="0.2">
      <c r="B79" s="261" t="s">
        <v>375</v>
      </c>
      <c r="C79" s="264" t="s">
        <v>375</v>
      </c>
      <c r="D79" s="260" t="s">
        <v>362</v>
      </c>
      <c r="E79" s="259" t="s">
        <v>375</v>
      </c>
      <c r="F79" s="259" t="s">
        <v>375</v>
      </c>
      <c r="G79" s="259" t="s">
        <v>375</v>
      </c>
    </row>
    <row r="80" spans="2:7" ht="17" thickBot="1" x14ac:dyDescent="0.2">
      <c r="B80" s="261" t="s">
        <v>375</v>
      </c>
      <c r="C80" s="264" t="s">
        <v>375</v>
      </c>
      <c r="D80" s="260" t="s">
        <v>362</v>
      </c>
      <c r="E80" s="259" t="s">
        <v>375</v>
      </c>
      <c r="F80" s="259" t="s">
        <v>375</v>
      </c>
      <c r="G80" s="259" t="s">
        <v>375</v>
      </c>
    </row>
    <row r="81" spans="2:7" ht="17" thickBot="1" x14ac:dyDescent="0.2">
      <c r="B81" s="261" t="s">
        <v>375</v>
      </c>
      <c r="C81" s="264" t="s">
        <v>375</v>
      </c>
      <c r="D81" s="260" t="s">
        <v>362</v>
      </c>
      <c r="E81" s="259" t="s">
        <v>375</v>
      </c>
      <c r="F81" s="259" t="s">
        <v>375</v>
      </c>
      <c r="G81" s="259" t="s">
        <v>375</v>
      </c>
    </row>
    <row r="82" spans="2:7" ht="17" thickBot="1" x14ac:dyDescent="0.2">
      <c r="B82" s="261" t="s">
        <v>375</v>
      </c>
      <c r="C82" s="264" t="s">
        <v>375</v>
      </c>
      <c r="D82" s="260" t="s">
        <v>362</v>
      </c>
      <c r="E82" s="259" t="s">
        <v>375</v>
      </c>
      <c r="F82" s="259" t="s">
        <v>375</v>
      </c>
      <c r="G82" s="259" t="s">
        <v>375</v>
      </c>
    </row>
    <row r="83" spans="2:7" ht="17" thickBot="1" x14ac:dyDescent="0.2">
      <c r="B83" s="261" t="s">
        <v>375</v>
      </c>
      <c r="C83" s="264" t="s">
        <v>375</v>
      </c>
      <c r="D83" s="260" t="s">
        <v>362</v>
      </c>
      <c r="E83" s="259" t="s">
        <v>375</v>
      </c>
      <c r="F83" s="259" t="s">
        <v>375</v>
      </c>
      <c r="G83" s="259" t="s">
        <v>375</v>
      </c>
    </row>
    <row r="84" spans="2:7" ht="17" thickBot="1" x14ac:dyDescent="0.2">
      <c r="B84" s="261" t="s">
        <v>375</v>
      </c>
      <c r="C84" s="264" t="s">
        <v>375</v>
      </c>
      <c r="D84" s="260" t="s">
        <v>362</v>
      </c>
      <c r="E84" s="259" t="s">
        <v>375</v>
      </c>
      <c r="F84" s="259" t="s">
        <v>375</v>
      </c>
      <c r="G84" s="259" t="s">
        <v>375</v>
      </c>
    </row>
    <row r="85" spans="2:7" ht="17" thickBot="1" x14ac:dyDescent="0.2">
      <c r="B85" s="261" t="s">
        <v>375</v>
      </c>
      <c r="C85" s="264" t="s">
        <v>375</v>
      </c>
      <c r="D85" s="260" t="s">
        <v>362</v>
      </c>
      <c r="E85" s="259" t="s">
        <v>375</v>
      </c>
      <c r="F85" s="259" t="s">
        <v>375</v>
      </c>
      <c r="G85" s="259" t="s">
        <v>375</v>
      </c>
    </row>
    <row r="86" spans="2:7" ht="17" thickBot="1" x14ac:dyDescent="0.2">
      <c r="B86" s="261" t="s">
        <v>375</v>
      </c>
      <c r="C86" s="264" t="s">
        <v>375</v>
      </c>
      <c r="D86" s="260" t="s">
        <v>362</v>
      </c>
      <c r="E86" s="259" t="s">
        <v>375</v>
      </c>
      <c r="F86" s="259" t="s">
        <v>375</v>
      </c>
      <c r="G86" s="259" t="s">
        <v>375</v>
      </c>
    </row>
    <row r="87" spans="2:7" ht="17" thickBot="1" x14ac:dyDescent="0.2">
      <c r="B87" s="261" t="s">
        <v>375</v>
      </c>
      <c r="C87" s="264" t="s">
        <v>375</v>
      </c>
      <c r="D87" s="260" t="s">
        <v>362</v>
      </c>
      <c r="E87" s="259" t="s">
        <v>375</v>
      </c>
      <c r="F87" s="259" t="s">
        <v>375</v>
      </c>
      <c r="G87" s="259" t="s">
        <v>375</v>
      </c>
    </row>
    <row r="88" spans="2:7" ht="17" thickBot="1" x14ac:dyDescent="0.2">
      <c r="B88" s="261" t="s">
        <v>375</v>
      </c>
      <c r="C88" s="264" t="s">
        <v>375</v>
      </c>
      <c r="D88" s="260" t="s">
        <v>362</v>
      </c>
      <c r="E88" s="259" t="s">
        <v>375</v>
      </c>
      <c r="F88" s="259" t="s">
        <v>375</v>
      </c>
      <c r="G88" s="259" t="s">
        <v>375</v>
      </c>
    </row>
    <row r="89" spans="2:7" ht="17" thickBot="1" x14ac:dyDescent="0.2">
      <c r="B89" s="261" t="s">
        <v>375</v>
      </c>
      <c r="C89" s="264" t="s">
        <v>375</v>
      </c>
      <c r="D89" s="260" t="s">
        <v>362</v>
      </c>
      <c r="E89" s="259" t="s">
        <v>375</v>
      </c>
      <c r="F89" s="259" t="s">
        <v>375</v>
      </c>
      <c r="G89" s="259" t="s">
        <v>375</v>
      </c>
    </row>
    <row r="90" spans="2:7" ht="17" thickBot="1" x14ac:dyDescent="0.2">
      <c r="B90" s="261" t="s">
        <v>375</v>
      </c>
      <c r="C90" s="264" t="s">
        <v>375</v>
      </c>
      <c r="D90" s="260" t="s">
        <v>362</v>
      </c>
      <c r="E90" s="259" t="s">
        <v>375</v>
      </c>
      <c r="F90" s="259" t="s">
        <v>375</v>
      </c>
      <c r="G90" s="259" t="s">
        <v>375</v>
      </c>
    </row>
    <row r="91" spans="2:7" ht="17" thickBot="1" x14ac:dyDescent="0.2">
      <c r="B91" s="261" t="s">
        <v>375</v>
      </c>
      <c r="C91" s="264" t="s">
        <v>375</v>
      </c>
      <c r="D91" s="260" t="s">
        <v>362</v>
      </c>
      <c r="E91" s="259" t="s">
        <v>375</v>
      </c>
      <c r="F91" s="259" t="s">
        <v>375</v>
      </c>
      <c r="G91" s="259" t="s">
        <v>375</v>
      </c>
    </row>
    <row r="92" spans="2:7" ht="17" thickBot="1" x14ac:dyDescent="0.2">
      <c r="B92" s="261" t="s">
        <v>375</v>
      </c>
      <c r="C92" s="264" t="s">
        <v>375</v>
      </c>
      <c r="D92" s="260" t="s">
        <v>362</v>
      </c>
      <c r="E92" s="259" t="s">
        <v>375</v>
      </c>
      <c r="F92" s="259" t="s">
        <v>375</v>
      </c>
      <c r="G92" s="259" t="s">
        <v>375</v>
      </c>
    </row>
    <row r="93" spans="2:7" ht="17" thickBot="1" x14ac:dyDescent="0.2">
      <c r="B93" s="261" t="s">
        <v>375</v>
      </c>
      <c r="C93" s="264" t="s">
        <v>375</v>
      </c>
      <c r="D93" s="260" t="s">
        <v>362</v>
      </c>
      <c r="E93" s="259" t="s">
        <v>375</v>
      </c>
      <c r="F93" s="259" t="s">
        <v>375</v>
      </c>
      <c r="G93" s="259" t="s">
        <v>375</v>
      </c>
    </row>
  </sheetData>
  <sheetProtection algorithmName="SHA-512" hashValue="0YS6Rjx95avh+xakbGffXeu052xUtfU9cPu6Wy/pogtpzSQrBz/HUTmX4G/vV7Nk/j3FNwArIu0Ue3jr8iJcOA==" saltValue="VFKYCV89pGcrLvtDjr+Syw==" spinCount="100000" sheet="1" objects="1" scenarios="1"/>
  <mergeCells count="6">
    <mergeCell ref="J4:P27"/>
    <mergeCell ref="B2:B3"/>
    <mergeCell ref="C2:C3"/>
    <mergeCell ref="D2:D3"/>
    <mergeCell ref="E2:E3"/>
    <mergeCell ref="F2:G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Cover</vt:lpstr>
      <vt:lpstr>Northern England</vt:lpstr>
      <vt:lpstr>North Wales</vt:lpstr>
      <vt:lpstr>Peak</vt:lpstr>
      <vt:lpstr>Southern England</vt:lpstr>
      <vt:lpstr>South Wales</vt:lpstr>
      <vt:lpstr>Table 5.1</vt:lpstr>
      <vt:lpstr>Table 5.2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linda.cotter</dc:creator>
  <cp:lastModifiedBy>Thomas, Gethin</cp:lastModifiedBy>
  <dcterms:created xsi:type="dcterms:W3CDTF">2014-09-16T09:23:59Z</dcterms:created>
  <dcterms:modified xsi:type="dcterms:W3CDTF">2024-01-27T20:25:49Z</dcterms:modified>
</cp:coreProperties>
</file>